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9315" windowHeight="4695" tabRatio="601" activeTab="0"/>
  </bookViews>
  <sheets>
    <sheet name="Корректировка 30.07.2020" sheetId="1" r:id="rId1"/>
  </sheets>
  <definedNames>
    <definedName name="_xlnm.Print_Titles" localSheetId="0">'Корректировка 30.07.2020'!$10:$11</definedName>
  </definedNames>
  <calcPr fullCalcOnLoad="1" fullPrecision="0"/>
</workbook>
</file>

<file path=xl/sharedStrings.xml><?xml version="1.0" encoding="utf-8"?>
<sst xmlns="http://schemas.openxmlformats.org/spreadsheetml/2006/main" count="157" uniqueCount="147">
  <si>
    <t>Земельный налог</t>
  </si>
  <si>
    <t>Налог на имущество физических лиц</t>
  </si>
  <si>
    <t>ИТОГО ДОХОДОВ К РАСПРЕДЕЛЕНИЮ</t>
  </si>
  <si>
    <t>Плата за негативное воздействие на окружающую среду</t>
  </si>
  <si>
    <t>000 2 00 00000 00 0000 000</t>
  </si>
  <si>
    <t>000 1 08 00000 00 0000 000</t>
  </si>
  <si>
    <t>000 1 11 00000 00 0000 000</t>
  </si>
  <si>
    <t>000 1 12 00000 00 0000 000</t>
  </si>
  <si>
    <t>000 1 16 00000 00 0000 000</t>
  </si>
  <si>
    <t>000 1 11 05000 00 0000 120</t>
  </si>
  <si>
    <t xml:space="preserve">Доходы, получаемые в виде арендной платы  за земельные участки, государственная 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</t>
  </si>
  <si>
    <t>000 1 11 09000  00 0000 120</t>
  </si>
  <si>
    <t>000 1 14 00000 00 0000 000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</si>
  <si>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</si>
  <si>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000 1 00 00000 00 0000 000</t>
  </si>
  <si>
    <t>182 1 05 02000 02 0000 110</t>
  </si>
  <si>
    <t>182 1 06 01000 00 0000 110</t>
  </si>
  <si>
    <t>182 1 06 06000 00 0000 110</t>
  </si>
  <si>
    <t>Иные межбюджетные трансферты</t>
  </si>
  <si>
    <t>182 1 08 03010 01 1000 110</t>
  </si>
  <si>
    <t>901 1 11 05024 04 0000 120</t>
  </si>
  <si>
    <t>000 1 14 02000 00 0000 000</t>
  </si>
  <si>
    <t>901 1 11 09044  04 0000 120</t>
  </si>
  <si>
    <t>000 1 14 06000 00 0000 430</t>
  </si>
  <si>
    <t>000 1 13 00000 00 0000 000</t>
  </si>
  <si>
    <t>048 1 12 01000 01 0000 120</t>
  </si>
  <si>
    <t>901 1 14 02043 04 0000 410</t>
  </si>
  <si>
    <t>901 1 14 06024 04 0000 430</t>
  </si>
  <si>
    <t>000 1 11 05034 04 0000 120</t>
  </si>
  <si>
    <t>Прочие безвозмездные поступления в бюджеты городских округов</t>
  </si>
  <si>
    <t>Налог, взимаемый в связи с применением патентной системы налогообложения</t>
  </si>
  <si>
    <t>Единый налог на вмененный доход для отдельных видов деятельности</t>
  </si>
  <si>
    <t>901 1 11 05012 04 0000 120</t>
  </si>
  <si>
    <t>182 1 05 04000 02 0000 110</t>
  </si>
  <si>
    <t>Доходы, получаемые в виде арендной платы 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 )</t>
  </si>
  <si>
    <t>901 1 11 05074 04 0000 120</t>
  </si>
  <si>
    <t>Доходы от сдачи в аренду имущества, составляющего казну городских округов (за исключением земельных участков)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</si>
  <si>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</si>
  <si>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906 1 13 01994 04 0000 130</t>
  </si>
  <si>
    <t>906 1 13 01994 04 0001 130</t>
  </si>
  <si>
    <t>906 1 13 01994 04 0003 130</t>
  </si>
  <si>
    <t>906 1 13 01994 04 0004 130</t>
  </si>
  <si>
    <t>908 1 13 01994 04 0004 130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</si>
  <si>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</si>
  <si>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Субсидии бюджетам бюджетной системы Российской Федерации (межбюджетные субсидии)</t>
  </si>
  <si>
    <t>000 1 03 00000 00 0000 000</t>
  </si>
  <si>
    <t>000 1 05 00000 00 0000 000</t>
  </si>
  <si>
    <t>000 1 06 00000 00 0000 000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</si>
  <si>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</si>
  <si>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</si>
  <si>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</si>
  <si>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</si>
  <si>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Наименование доходов бюджета</t>
  </si>
  <si>
    <t>Код классификации доходов бюджета</t>
  </si>
  <si>
    <t>№ строки</t>
  </si>
  <si>
    <t>Утверждено решением</t>
  </si>
  <si>
    <t>Думы городского округа</t>
  </si>
  <si>
    <t>Сумма, в рублях</t>
  </si>
  <si>
    <t>901 1 14 06012 04 0000 430</t>
  </si>
  <si>
    <t>100 1 03 02000 01 0000 110</t>
  </si>
  <si>
    <t>ГОСУДАРСТВЕННАЯ ПОШЛИНА</t>
  </si>
  <si>
    <t>НАЛОГИ НА ИМУЩЕСТВО</t>
  </si>
  <si>
    <t>НАЛОГИ НА СОВОКУПНЫЙ ДОХОД</t>
  </si>
  <si>
    <t>НАЛОГОВЫЕ И НЕНАЛОГОВЫЕ ДОХОДЫ</t>
  </si>
  <si>
    <t>НАЛОГИ НА ПРИБЫЛЬ, ДОХОДЫ</t>
  </si>
  <si>
    <t>НАЛОГИ НА ТОВАРЫ (РАБОТЫ, УСЛУГИ), РЕАЛИЗУЕМЫЕ НА ТЕРРИТОРИИ РОССИЙСКОЙ ФЕДЕРАЦИИ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</si>
  <si>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</si>
  <si>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</si>
  <si>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</si>
  <si>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</si>
  <si>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</si>
  <si>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ИТОГО НАЛОГОВЫЕ И НЕНАЛОГОВЫЕ ДОХОДЫ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</si>
  <si>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</si>
  <si>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</si>
  <si>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</si>
  <si>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 xml:space="preserve">Прочие доходы от компенсации затрат бюджетов городских округов </t>
  </si>
  <si>
    <t>ПРОЧИЕ НЕНАЛОГОВЫЕ ДОХОДЫ</t>
  </si>
  <si>
    <t>Приложение № 1</t>
  </si>
  <si>
    <t>919 1 13 02994 04 0000 130</t>
  </si>
  <si>
    <t xml:space="preserve"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 </t>
  </si>
  <si>
    <t>901 1 14 06312 04 0000 430</t>
  </si>
  <si>
    <t>Субсидии на осуществление в пределах полномочий муниципальных районов, городских округов мероприятий по обеспечению организации отдыха детей в каникулярное время, включая мероприятия по обеспечению безопасности их жизни и здоровья</t>
  </si>
  <si>
    <t>919 2 02 15001 04 0000 150</t>
  </si>
  <si>
    <t>000 2 02 10000 00 0000 150</t>
  </si>
  <si>
    <t>000 2 02 20000 00 0000 150</t>
  </si>
  <si>
    <t>906 2 02 29999 04 0000 150</t>
  </si>
  <si>
    <t>000 2 02 30000 00 0000 150</t>
  </si>
  <si>
    <t>906 2 02 39999 04 0000 150</t>
  </si>
  <si>
    <t>901 2 02 30022 04 0000 150</t>
  </si>
  <si>
    <t>901 2 02 35120 04 0000 150</t>
  </si>
  <si>
    <t>901 2 02 30024 04 0000 150</t>
  </si>
  <si>
    <t>901 2 02 35250 04 0000 150</t>
  </si>
  <si>
    <t>906 2 02 30024 04 0000 150</t>
  </si>
  <si>
    <t>000 2 02 40000 00 0000 150</t>
  </si>
  <si>
    <t>906 2 07 04000 04 0000 150</t>
  </si>
  <si>
    <t>908 2 07 04000 04 0000 150</t>
  </si>
  <si>
    <t>182 1 01 02000 01 0000 110</t>
  </si>
  <si>
    <t>000 1 01 00000 00 0000 000</t>
  </si>
  <si>
    <t>182 1 05 01000 00 0000 110</t>
  </si>
  <si>
    <t>000 1 17 05000 00 0000 180</t>
  </si>
  <si>
    <t>Свод доходов бюджета городского округа Заречный на 2020 год</t>
  </si>
  <si>
    <t>901 1 13 01994 04 0004 130</t>
  </si>
  <si>
    <t xml:space="preserve">Акцизы по подакцизным товарам (продукции), производимым на территории Российской Федерации </t>
  </si>
  <si>
    <t>Субсидии на осуществление мероприятий по обеспечению питанием обучающихся в муниципальных общеобразовательных организациях</t>
  </si>
  <si>
    <t>Субвенции на 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 отдельным категориям граждан</t>
  </si>
  <si>
    <t>Дотации бюджетам городских округов на выравнивание бюджетной обеспеченности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</si>
  <si>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</si>
  <si>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</si>
  <si>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ПРОЧИЕ БЕЗВОЗМЕЗДНЫЕ ПОСТУПЛЕНИЯ</t>
  </si>
  <si>
    <t>000 2 07 00000 00 0000 000</t>
  </si>
  <si>
    <t xml:space="preserve">Прочие доходы от оказания платных услуг (работ) получателями средств бюджетов городских округов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</si>
  <si>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</si>
  <si>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</si>
  <si>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</si>
  <si>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</si>
  <si>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Субвенции местным бюджетам на осуществление государственных полномочий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</si>
  <si>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Субвенции местным бюджетам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</si>
  <si>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местным бюджетам на осуществление государственного полномочия Свердловской области по созданию административных комиссий</t>
  </si>
  <si>
    <t>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</si>
  <si>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</si>
  <si>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</si>
  <si>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Субвенции местным бюджетам на осуществление государственных полномочий Свердловской области по организации и обеспечению отдыха и оздоровления детей (за исклюением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</si>
  <si>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 xml:space="preserve">Налог на доходы физических лиц </t>
  </si>
  <si>
    <t xml:space="preserve">Налог, взимаемый в связи с применением упрощенной системы налогообложения </t>
  </si>
  <si>
    <t>901 2 02 35469 04 0000 150</t>
  </si>
  <si>
    <t xml:space="preserve">Прочие доходы от оказания платных услуг (работ) получателями средств бюджетов городских округов (прочие платные услуги, оказываемые казенными муниципальными учреждениями) </t>
  </si>
  <si>
    <t>Прочие доходы от оказания платных услуг (работ) получателями средств бюджетов городских округов (плата за питание учащихся в казенных муниципальных общеобразовательных школах)</t>
  </si>
  <si>
    <t>Прочие доходы от оказания платных услуг (работ) получателями средств бюджетов городских округов (плата за присмотр и уход за детьми, осваивающими образовательные программы дошкольного образования в казенных муниципальных образовательных организациях)</t>
  </si>
  <si>
    <t>901 2 02 35462 04 0000 150</t>
  </si>
  <si>
    <t>906 2 02 49999 04 0000 150</t>
  </si>
  <si>
    <t>Прочие межбюджетные трансферты, передаваемые бюджетам городских округов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</si>
  <si>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</si>
  <si>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Субвенции местным бюджетам на осуществление государственных полномочий Российской Федерации, переданных для осуществления органам государственной власти Свердловской области, по подготовке и проведению Всероссийской переписи населения</t>
  </si>
  <si>
    <t>Субвенции местным бюджетам на 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</t>
  </si>
  <si>
    <t>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части оплаты взноса на капитальный ремонт общего имущества в многоквартирном доме</t>
  </si>
  <si>
    <t>901 2 02 25497 04 0000 150</t>
  </si>
  <si>
    <t>Субсидии бюджетам городских округов на реализацию мероприятий по обеспечению жильем молодых семей</t>
  </si>
  <si>
    <t>901 2 02 29999 04 0000 150</t>
  </si>
  <si>
    <t>Субсидии бюджетам городских округов на реализацию мероприятий по замене лифтов в многоквартирных домах</t>
  </si>
  <si>
    <t>901 2 02 49999 04 0000 150</t>
  </si>
  <si>
    <t>901 1 14 02042 04 0000 410</t>
  </si>
  <si>
    <t xml:space="preserve"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
</t>
  </si>
  <si>
    <t>908 2 02 29999 04 0000 150</t>
  </si>
  <si>
    <t>Субсидии на информатизацию муниципальных библиотек, в том числе комплектование книжных фондов (вкл. приобретение эл. версий книг и приобрет. (подписку) периодических изданий)</t>
  </si>
  <si>
    <t>901 2 02 45424 04 0000150</t>
  </si>
  <si>
    <t>Межбюджетные трансферты, передаваемые бюджетам городских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</si>
  <si>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от 30.07.2020 № 45-Р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</si>
</sst>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Kn&quot;\ #,##0;\-&quot;Kn&quot;\ #,##0"/>
    <numFmt numFmtId="175" formatCode="&quot;Kn&quot;\ #,##0;[Red]\-&quot;Kn&quot;\ #,##0"/>
    <numFmt numFmtId="176" formatCode="&quot;Kn&quot;\ #,##0.00;\-&quot;Kn&quot;\ #,##0.00"/>
    <numFmt numFmtId="177" formatCode="&quot;Kn&quot;\ #,##0.00;[Red]\-&quot;Kn&quot;\ #,##0.00"/>
    <numFmt numFmtId="178" formatCode="_-&quot;Kn&quot;\ * #,##0_-;\-&quot;Kn&quot;\ * #,##0_-;_-&quot;Kn&quot;\ * &quot;-&quot;_-;_-@_-"/>
    <numFmt numFmtId="179" formatCode="_-&quot;Kn&quot;\ * #,##0.00_-;\-&quot;Kn&quot;\ * #,##0.00_-;_-&quot;Kn&quot;\ * &quot;-&quot;??_-;_-@_-"/>
    <numFmt numFmtId="180" formatCode="0.0"/>
    <numFmt numFmtId="181" formatCode="0.0000"/>
    <numFmt numFmtId="182" formatCode="0.000"/>
    <numFmt numFmtId="183" formatCode="0.00000"/>
    <numFmt numFmtId="184" formatCode="0.000000"/>
    <numFmt numFmtId="185" formatCode="0.0%"/>
    <numFmt numFmtId="186" formatCode="_-* #,##0.0_р_._-;\-* #,##0.0_р_._-;_-* &quot;-&quot;??_р_._-;_-@_-"/>
    <numFmt numFmtId="187" formatCode="_-* #,##0_р_._-;\-* #,##0_р_._-;_-* &quot;-&quot;??_р_._-;_-@_-"/>
    <numFmt numFmtId="188" formatCode="_-* #,##0.000_р_._-;\-* #,##0.000_р_._-;_-* &quot;-&quot;??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Liberation Serif"/>
      <family val="1"/>
    </font>
    <font>
      <i/>
      <sz val="12"/>
      <name val="Liberation Serif"/>
      <family val="1"/>
    </font>
    <font>
      <b/>
      <sz val="13"/>
      <name val="Liberation Serif"/>
      <family val="1"/>
    </font>
    <font>
      <sz val="10"/>
      <name val="Liberation Serif"/>
      <family val="1"/>
    </font>
    <font>
      <b/>
      <sz val="10"/>
      <name val="Liberation Serif"/>
      <family val="1"/>
    </font>
    <font>
      <b/>
      <sz val="12"/>
      <name val="Liberation Serif"/>
      <family val="1"/>
    </font>
    <font>
      <i/>
      <sz val="10"/>
      <name val="Liberation Serif"/>
      <family val="1"/>
    </font>
    <font>
      <sz val="11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7" fillId="0" borderId="10" xfId="0" applyNumberFormat="1" applyFont="1" applyFill="1" applyBorder="1" applyAlignment="1">
      <alignment horizontal="left" vertical="top" wrapText="1"/>
    </xf>
    <xf numFmtId="0" fontId="9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49" fontId="8" fillId="0" borderId="0" xfId="0" applyNumberFormat="1" applyFont="1" applyFill="1" applyAlignment="1">
      <alignment horizontal="center" wrapText="1"/>
    </xf>
    <xf numFmtId="0" fontId="13" fillId="0" borderId="10" xfId="0" applyFont="1" applyFill="1" applyBorder="1" applyAlignment="1">
      <alignment horizontal="center" vertical="top"/>
    </xf>
    <xf numFmtId="0" fontId="10" fillId="0" borderId="10" xfId="0" applyFont="1" applyFill="1" applyBorder="1" applyAlignment="1">
      <alignment horizontal="center" vertical="top"/>
    </xf>
    <xf numFmtId="0" fontId="6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left" vertical="top"/>
    </xf>
    <xf numFmtId="169" fontId="9" fillId="0" borderId="10" xfId="60" applyNumberFormat="1" applyFont="1" applyFill="1" applyBorder="1" applyAlignment="1">
      <alignment horizontal="center" vertical="top"/>
    </xf>
    <xf numFmtId="0" fontId="9" fillId="0" borderId="10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/>
    </xf>
    <xf numFmtId="0" fontId="10" fillId="0" borderId="10" xfId="0" applyFont="1" applyFill="1" applyBorder="1" applyAlignment="1">
      <alignment horizontal="center" vertical="top" wrapText="1"/>
    </xf>
    <xf numFmtId="169" fontId="10" fillId="0" borderId="10" xfId="60" applyNumberFormat="1" applyFont="1" applyFill="1" applyBorder="1" applyAlignment="1">
      <alignment horizontal="center" vertical="top"/>
    </xf>
    <xf numFmtId="0" fontId="12" fillId="0" borderId="10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vertical="top" wrapText="1"/>
    </xf>
    <xf numFmtId="0" fontId="6" fillId="0" borderId="10" xfId="0" applyNumberFormat="1" applyFont="1" applyFill="1" applyBorder="1" applyAlignment="1">
      <alignment vertical="top" wrapText="1"/>
    </xf>
    <xf numFmtId="49" fontId="10" fillId="0" borderId="10" xfId="0" applyNumberFormat="1" applyFont="1" applyFill="1" applyBorder="1" applyAlignment="1">
      <alignment horizontal="left" vertical="top"/>
    </xf>
    <xf numFmtId="0" fontId="11" fillId="0" borderId="10" xfId="0" applyNumberFormat="1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49" fontId="0" fillId="0" borderId="0" xfId="0" applyNumberFormat="1" applyFont="1" applyFill="1" applyAlignment="1">
      <alignment/>
    </xf>
    <xf numFmtId="0" fontId="9" fillId="0" borderId="10" xfId="0" applyFont="1" applyFill="1" applyBorder="1" applyAlignment="1">
      <alignment vertical="top"/>
    </xf>
    <xf numFmtId="49" fontId="9" fillId="0" borderId="10" xfId="0" applyNumberFormat="1" applyFont="1" applyFill="1" applyBorder="1" applyAlignment="1">
      <alignment horizontal="center" vertical="top"/>
    </xf>
    <xf numFmtId="49" fontId="8" fillId="0" borderId="0" xfId="0" applyNumberFormat="1" applyFont="1" applyFill="1" applyAlignment="1">
      <alignment horizontal="center" wrapText="1"/>
    </xf>
    <xf numFmtId="49" fontId="0" fillId="0" borderId="0" xfId="0" applyNumberFormat="1" applyFont="1" applyFill="1" applyAlignment="1">
      <alignment/>
    </xf>
    <xf numFmtId="0" fontId="11" fillId="0" borderId="11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7"/>
  <sheetViews>
    <sheetView tabSelected="1" workbookViewId="0" topLeftCell="A1">
      <selection activeCell="D4" sqref="D4"/>
    </sheetView>
  </sheetViews>
  <sheetFormatPr defaultColWidth="8.875" defaultRowHeight="12.75"/>
  <cols>
    <col min="1" max="1" width="8.75390625" style="2" customWidth="1"/>
    <col min="2" max="2" width="22.875" style="2" customWidth="1"/>
    <col min="3" max="3" width="51.75390625" style="2" customWidth="1"/>
    <col min="4" max="4" width="15.25390625" style="2" customWidth="1"/>
    <col min="5" max="16384" width="8.875" style="2" customWidth="1"/>
  </cols>
  <sheetData>
    <row r="1" spans="3:4" ht="15">
      <c r="C1" s="3"/>
      <c r="D1" s="3" t="s">
        <v>77</v>
      </c>
    </row>
    <row r="2" spans="3:4" ht="15">
      <c r="C2" s="3"/>
      <c r="D2" s="3" t="s">
        <v>55</v>
      </c>
    </row>
    <row r="3" spans="3:4" ht="15">
      <c r="C3" s="3"/>
      <c r="D3" s="3" t="s">
        <v>56</v>
      </c>
    </row>
    <row r="4" spans="3:4" ht="15">
      <c r="C4" s="3"/>
      <c r="D4" s="3" t="s">
        <v>146</v>
      </c>
    </row>
    <row r="7" spans="1:4" ht="13.5">
      <c r="A7" s="30" t="s">
        <v>100</v>
      </c>
      <c r="B7" s="31"/>
      <c r="C7" s="31"/>
      <c r="D7" s="31"/>
    </row>
    <row r="8" spans="1:4" ht="16.5">
      <c r="A8" s="4"/>
      <c r="B8" s="27"/>
      <c r="C8" s="27"/>
      <c r="D8" s="27"/>
    </row>
    <row r="9" spans="1:4" ht="16.5">
      <c r="A9" s="4"/>
      <c r="B9" s="27"/>
      <c r="C9" s="27"/>
      <c r="D9" s="27"/>
    </row>
    <row r="10" spans="1:4" ht="12.75">
      <c r="A10" s="32" t="s">
        <v>54</v>
      </c>
      <c r="B10" s="32" t="s">
        <v>53</v>
      </c>
      <c r="C10" s="32" t="s">
        <v>52</v>
      </c>
      <c r="D10" s="32" t="s">
        <v>57</v>
      </c>
    </row>
    <row r="11" spans="1:4" ht="19.5" customHeight="1">
      <c r="A11" s="34"/>
      <c r="B11" s="33"/>
      <c r="C11" s="33"/>
      <c r="D11" s="33"/>
    </row>
    <row r="12" spans="1:4" ht="18" customHeight="1">
      <c r="A12" s="5">
        <v>1</v>
      </c>
      <c r="B12" s="6" t="s">
        <v>14</v>
      </c>
      <c r="C12" s="7" t="s">
        <v>63</v>
      </c>
      <c r="D12" s="16">
        <f>SUM(D13+D15+D17+D21+D24+D26+D34+D36+D44+D52+D53)</f>
        <v>518540686</v>
      </c>
    </row>
    <row r="13" spans="1:4" ht="18" customHeight="1">
      <c r="A13" s="5">
        <v>2</v>
      </c>
      <c r="B13" s="6" t="s">
        <v>97</v>
      </c>
      <c r="C13" s="7" t="s">
        <v>64</v>
      </c>
      <c r="D13" s="16">
        <f>SUM(D14:D14)</f>
        <v>326192550</v>
      </c>
    </row>
    <row r="14" spans="1:4" ht="20.25" customHeight="1">
      <c r="A14" s="5">
        <v>3</v>
      </c>
      <c r="B14" s="8" t="s">
        <v>96</v>
      </c>
      <c r="C14" s="7" t="s">
        <v>122</v>
      </c>
      <c r="D14" s="9">
        <v>326192550</v>
      </c>
    </row>
    <row r="15" spans="1:4" ht="47.25" customHeight="1">
      <c r="A15" s="5">
        <v>4</v>
      </c>
      <c r="B15" s="6" t="s">
        <v>45</v>
      </c>
      <c r="C15" s="7" t="s">
        <v>65</v>
      </c>
      <c r="D15" s="16">
        <f>SUM(D16)</f>
        <v>17000000</v>
      </c>
    </row>
    <row r="16" spans="1:4" ht="30.75" customHeight="1">
      <c r="A16" s="5">
        <v>5</v>
      </c>
      <c r="B16" s="10" t="s">
        <v>59</v>
      </c>
      <c r="C16" s="11" t="s">
        <v>102</v>
      </c>
      <c r="D16" s="9">
        <v>17000000</v>
      </c>
    </row>
    <row r="17" spans="1:4" ht="18" customHeight="1">
      <c r="A17" s="5">
        <v>6</v>
      </c>
      <c r="B17" s="6" t="s">
        <v>46</v>
      </c>
      <c r="C17" s="7" t="s">
        <v>62</v>
      </c>
      <c r="D17" s="16">
        <f>SUM(D18:D20)</f>
        <v>38010000</v>
      </c>
    </row>
    <row r="18" spans="1:4" ht="33.75" customHeight="1">
      <c r="A18" s="5">
        <v>7</v>
      </c>
      <c r="B18" s="12" t="s">
        <v>98</v>
      </c>
      <c r="C18" s="11" t="s">
        <v>123</v>
      </c>
      <c r="D18" s="9">
        <f>10432000+10858000</f>
        <v>21290000</v>
      </c>
    </row>
    <row r="19" spans="1:4" ht="33" customHeight="1">
      <c r="A19" s="5">
        <v>8</v>
      </c>
      <c r="B19" s="12" t="s">
        <v>15</v>
      </c>
      <c r="C19" s="13" t="s">
        <v>31</v>
      </c>
      <c r="D19" s="9">
        <v>12680000</v>
      </c>
    </row>
    <row r="20" spans="1:4" ht="33" customHeight="1">
      <c r="A20" s="5">
        <v>9</v>
      </c>
      <c r="B20" s="10" t="s">
        <v>33</v>
      </c>
      <c r="C20" s="13" t="s">
        <v>30</v>
      </c>
      <c r="D20" s="9">
        <v>4040000</v>
      </c>
    </row>
    <row r="21" spans="1:4" ht="18.75" customHeight="1">
      <c r="A21" s="5">
        <v>10</v>
      </c>
      <c r="B21" s="6" t="s">
        <v>47</v>
      </c>
      <c r="C21" s="7" t="s">
        <v>61</v>
      </c>
      <c r="D21" s="16">
        <f>SUM(D22+D23)</f>
        <v>30430000</v>
      </c>
    </row>
    <row r="22" spans="1:4" ht="18.75" customHeight="1">
      <c r="A22" s="5">
        <v>11</v>
      </c>
      <c r="B22" s="10" t="s">
        <v>16</v>
      </c>
      <c r="C22" s="13" t="s">
        <v>1</v>
      </c>
      <c r="D22" s="9">
        <v>7110000</v>
      </c>
    </row>
    <row r="23" spans="1:4" ht="19.5" customHeight="1">
      <c r="A23" s="5">
        <v>12</v>
      </c>
      <c r="B23" s="10" t="s">
        <v>17</v>
      </c>
      <c r="C23" s="14" t="s">
        <v>0</v>
      </c>
      <c r="D23" s="9">
        <v>23320000</v>
      </c>
    </row>
    <row r="24" spans="1:4" ht="21" customHeight="1">
      <c r="A24" s="5">
        <v>13</v>
      </c>
      <c r="B24" s="6" t="s">
        <v>5</v>
      </c>
      <c r="C24" s="7" t="s">
        <v>60</v>
      </c>
      <c r="D24" s="16">
        <f>SUM(D25:D25)</f>
        <v>3450000</v>
      </c>
    </row>
    <row r="25" spans="1:4" ht="63" customHeight="1">
      <c r="A25" s="5">
        <v>14</v>
      </c>
      <c r="B25" s="10" t="s">
        <v>19</v>
      </c>
      <c r="C25" s="13" t="s">
        <v>48</v>
      </c>
      <c r="D25" s="9">
        <v>3450000</v>
      </c>
    </row>
    <row r="26" spans="1:4" ht="51" customHeight="1">
      <c r="A26" s="5">
        <v>15</v>
      </c>
      <c r="B26" s="15" t="s">
        <v>6</v>
      </c>
      <c r="C26" s="7" t="s">
        <v>66</v>
      </c>
      <c r="D26" s="16">
        <f>SUM(D27+D32)</f>
        <v>43625175</v>
      </c>
    </row>
    <row r="27" spans="1:4" ht="111" customHeight="1">
      <c r="A27" s="5">
        <v>16</v>
      </c>
      <c r="B27" s="10" t="s">
        <v>9</v>
      </c>
      <c r="C27" s="11" t="s">
        <v>111</v>
      </c>
      <c r="D27" s="9">
        <f>SUM(D28:D31)</f>
        <v>41418775</v>
      </c>
    </row>
    <row r="28" spans="1:4" ht="95.25" customHeight="1">
      <c r="A28" s="5">
        <v>17</v>
      </c>
      <c r="B28" s="17" t="s">
        <v>32</v>
      </c>
      <c r="C28" s="18" t="s">
        <v>10</v>
      </c>
      <c r="D28" s="9">
        <v>15210460</v>
      </c>
    </row>
    <row r="29" spans="1:4" ht="96" customHeight="1">
      <c r="A29" s="5">
        <v>18</v>
      </c>
      <c r="B29" s="17" t="s">
        <v>20</v>
      </c>
      <c r="C29" s="18" t="s">
        <v>34</v>
      </c>
      <c r="D29" s="9">
        <v>1791550</v>
      </c>
    </row>
    <row r="30" spans="1:4" ht="84" customHeight="1">
      <c r="A30" s="5">
        <v>19</v>
      </c>
      <c r="B30" s="17" t="s">
        <v>28</v>
      </c>
      <c r="C30" s="19" t="s">
        <v>112</v>
      </c>
      <c r="D30" s="9">
        <v>33390</v>
      </c>
    </row>
    <row r="31" spans="1:4" ht="49.5" customHeight="1">
      <c r="A31" s="5">
        <v>20</v>
      </c>
      <c r="B31" s="17" t="s">
        <v>35</v>
      </c>
      <c r="C31" s="19" t="s">
        <v>36</v>
      </c>
      <c r="D31" s="9">
        <v>24383375</v>
      </c>
    </row>
    <row r="32" spans="1:4" ht="99" customHeight="1">
      <c r="A32" s="5">
        <v>21</v>
      </c>
      <c r="B32" s="10" t="s">
        <v>11</v>
      </c>
      <c r="C32" s="11" t="s">
        <v>49</v>
      </c>
      <c r="D32" s="9">
        <f>SUM(D33:D33)</f>
        <v>2206400</v>
      </c>
    </row>
    <row r="33" spans="1:4" ht="93.75" customHeight="1">
      <c r="A33" s="5">
        <v>22</v>
      </c>
      <c r="B33" s="17" t="s">
        <v>22</v>
      </c>
      <c r="C33" s="19" t="s">
        <v>37</v>
      </c>
      <c r="D33" s="9">
        <f>2006400+200000</f>
        <v>2206400</v>
      </c>
    </row>
    <row r="34" spans="1:4" ht="33.75" customHeight="1">
      <c r="A34" s="5">
        <v>23</v>
      </c>
      <c r="B34" s="6" t="s">
        <v>7</v>
      </c>
      <c r="C34" s="7" t="s">
        <v>67</v>
      </c>
      <c r="D34" s="16">
        <f>+D35</f>
        <v>2890038</v>
      </c>
    </row>
    <row r="35" spans="1:4" ht="36" customHeight="1">
      <c r="A35" s="5">
        <v>24</v>
      </c>
      <c r="B35" s="10" t="s">
        <v>25</v>
      </c>
      <c r="C35" s="13" t="s">
        <v>3</v>
      </c>
      <c r="D35" s="9">
        <v>2890038</v>
      </c>
    </row>
    <row r="36" spans="1:4" ht="48.75" customHeight="1">
      <c r="A36" s="5">
        <v>25</v>
      </c>
      <c r="B36" s="6" t="s">
        <v>24</v>
      </c>
      <c r="C36" s="7" t="s">
        <v>68</v>
      </c>
      <c r="D36" s="16">
        <f>SUM(D37+D38+D42+D43)</f>
        <v>45833450</v>
      </c>
    </row>
    <row r="37" spans="1:4" ht="63.75" customHeight="1">
      <c r="A37" s="5">
        <v>26</v>
      </c>
      <c r="B37" s="10" t="s">
        <v>101</v>
      </c>
      <c r="C37" s="13" t="s">
        <v>125</v>
      </c>
      <c r="D37" s="9">
        <v>4200000</v>
      </c>
    </row>
    <row r="38" spans="1:4" ht="35.25" customHeight="1">
      <c r="A38" s="5">
        <v>27</v>
      </c>
      <c r="B38" s="10" t="s">
        <v>38</v>
      </c>
      <c r="C38" s="13" t="s">
        <v>110</v>
      </c>
      <c r="D38" s="9">
        <f>SUM(D39:D41)</f>
        <v>34447350</v>
      </c>
    </row>
    <row r="39" spans="1:4" ht="97.5" customHeight="1">
      <c r="A39" s="5">
        <v>28</v>
      </c>
      <c r="B39" s="10" t="s">
        <v>39</v>
      </c>
      <c r="C39" s="20" t="s">
        <v>127</v>
      </c>
      <c r="D39" s="9">
        <v>28689197</v>
      </c>
    </row>
    <row r="40" spans="1:4" ht="66.75" customHeight="1">
      <c r="A40" s="5">
        <v>29</v>
      </c>
      <c r="B40" s="10" t="s">
        <v>40</v>
      </c>
      <c r="C40" s="20" t="s">
        <v>126</v>
      </c>
      <c r="D40" s="9">
        <v>2759682</v>
      </c>
    </row>
    <row r="41" spans="1:4" ht="67.5" customHeight="1">
      <c r="A41" s="5">
        <v>30</v>
      </c>
      <c r="B41" s="10" t="s">
        <v>41</v>
      </c>
      <c r="C41" s="13" t="s">
        <v>125</v>
      </c>
      <c r="D41" s="9">
        <v>2998471</v>
      </c>
    </row>
    <row r="42" spans="1:4" ht="68.25" customHeight="1">
      <c r="A42" s="5">
        <v>31</v>
      </c>
      <c r="B42" s="10" t="s">
        <v>42</v>
      </c>
      <c r="C42" s="13" t="s">
        <v>125</v>
      </c>
      <c r="D42" s="9">
        <v>6594000</v>
      </c>
    </row>
    <row r="43" spans="1:4" ht="34.5" customHeight="1">
      <c r="A43" s="5">
        <v>32</v>
      </c>
      <c r="B43" s="10" t="s">
        <v>78</v>
      </c>
      <c r="C43" s="13" t="s">
        <v>75</v>
      </c>
      <c r="D43" s="9">
        <v>592100</v>
      </c>
    </row>
    <row r="44" spans="1:4" ht="36.75" customHeight="1">
      <c r="A44" s="5">
        <v>33</v>
      </c>
      <c r="B44" s="6" t="s">
        <v>12</v>
      </c>
      <c r="C44" s="7" t="s">
        <v>69</v>
      </c>
      <c r="D44" s="16">
        <f>SUM(D45+D48)</f>
        <v>6522002</v>
      </c>
    </row>
    <row r="45" spans="1:4" ht="99" customHeight="1">
      <c r="A45" s="5">
        <v>34</v>
      </c>
      <c r="B45" s="10" t="s">
        <v>21</v>
      </c>
      <c r="C45" s="7" t="s">
        <v>50</v>
      </c>
      <c r="D45" s="9">
        <f>SUM(D47:D47+D46)</f>
        <v>2993622</v>
      </c>
    </row>
    <row r="46" spans="1:4" ht="108" customHeight="1">
      <c r="A46" s="5">
        <v>35</v>
      </c>
      <c r="B46" s="17" t="s">
        <v>140</v>
      </c>
      <c r="C46" s="19" t="s">
        <v>141</v>
      </c>
      <c r="D46" s="9">
        <v>24152</v>
      </c>
    </row>
    <row r="47" spans="1:4" ht="128.25" customHeight="1">
      <c r="A47" s="5">
        <v>36</v>
      </c>
      <c r="B47" s="17" t="s">
        <v>26</v>
      </c>
      <c r="C47" s="19" t="s">
        <v>43</v>
      </c>
      <c r="D47" s="9">
        <v>2969470</v>
      </c>
    </row>
    <row r="48" spans="1:4" ht="66.75" customHeight="1">
      <c r="A48" s="5">
        <v>37</v>
      </c>
      <c r="B48" s="10" t="s">
        <v>23</v>
      </c>
      <c r="C48" s="13" t="s">
        <v>51</v>
      </c>
      <c r="D48" s="9">
        <f>SUM(D49:D51)</f>
        <v>3528380</v>
      </c>
    </row>
    <row r="49" spans="1:4" ht="66.75" customHeight="1">
      <c r="A49" s="5">
        <v>38</v>
      </c>
      <c r="B49" s="17" t="s">
        <v>58</v>
      </c>
      <c r="C49" s="18" t="s">
        <v>13</v>
      </c>
      <c r="D49" s="9">
        <v>2006490</v>
      </c>
    </row>
    <row r="50" spans="1:4" ht="66.75" customHeight="1">
      <c r="A50" s="5">
        <v>39</v>
      </c>
      <c r="B50" s="17" t="s">
        <v>27</v>
      </c>
      <c r="C50" s="18" t="s">
        <v>131</v>
      </c>
      <c r="D50" s="9">
        <v>1471890</v>
      </c>
    </row>
    <row r="51" spans="1:4" ht="99" customHeight="1">
      <c r="A51" s="5">
        <v>40</v>
      </c>
      <c r="B51" s="17" t="s">
        <v>80</v>
      </c>
      <c r="C51" s="1" t="s">
        <v>79</v>
      </c>
      <c r="D51" s="9">
        <v>50000</v>
      </c>
    </row>
    <row r="52" spans="1:4" ht="21" customHeight="1">
      <c r="A52" s="5">
        <v>41</v>
      </c>
      <c r="B52" s="6" t="s">
        <v>8</v>
      </c>
      <c r="C52" s="7" t="s">
        <v>70</v>
      </c>
      <c r="D52" s="16">
        <v>4002565</v>
      </c>
    </row>
    <row r="53" spans="1:4" ht="20.25" customHeight="1">
      <c r="A53" s="5">
        <v>42</v>
      </c>
      <c r="B53" s="6" t="s">
        <v>99</v>
      </c>
      <c r="C53" s="7" t="s">
        <v>76</v>
      </c>
      <c r="D53" s="16">
        <v>584906</v>
      </c>
    </row>
    <row r="54" spans="1:4" ht="20.25" customHeight="1">
      <c r="A54" s="5">
        <v>43</v>
      </c>
      <c r="B54" s="35" t="s">
        <v>71</v>
      </c>
      <c r="C54" s="35"/>
      <c r="D54" s="16">
        <f>+D12</f>
        <v>518540686</v>
      </c>
    </row>
    <row r="55" spans="1:4" ht="21" customHeight="1">
      <c r="A55" s="5">
        <v>44</v>
      </c>
      <c r="B55" s="6" t="s">
        <v>4</v>
      </c>
      <c r="C55" s="7" t="s">
        <v>72</v>
      </c>
      <c r="D55" s="16">
        <f>SUM(D56+D83)</f>
        <v>965607956</v>
      </c>
    </row>
    <row r="56" spans="1:4" ht="48.75" customHeight="1">
      <c r="A56" s="5">
        <v>45</v>
      </c>
      <c r="B56" s="21" t="s">
        <v>73</v>
      </c>
      <c r="C56" s="7" t="s">
        <v>74</v>
      </c>
      <c r="D56" s="16">
        <f>SUM(D57+D59+D65+D79)</f>
        <v>962925956</v>
      </c>
    </row>
    <row r="57" spans="1:4" ht="34.5" customHeight="1">
      <c r="A57" s="5">
        <v>46</v>
      </c>
      <c r="B57" s="6" t="s">
        <v>83</v>
      </c>
      <c r="C57" s="22" t="s">
        <v>106</v>
      </c>
      <c r="D57" s="16">
        <f>SUM(D58)</f>
        <v>277612000</v>
      </c>
    </row>
    <row r="58" spans="1:4" ht="36" customHeight="1">
      <c r="A58" s="5">
        <v>47</v>
      </c>
      <c r="B58" s="10" t="s">
        <v>82</v>
      </c>
      <c r="C58" s="7" t="s">
        <v>105</v>
      </c>
      <c r="D58" s="9">
        <v>277612000</v>
      </c>
    </row>
    <row r="59" spans="1:4" ht="36" customHeight="1">
      <c r="A59" s="5">
        <v>48</v>
      </c>
      <c r="B59" s="6" t="s">
        <v>84</v>
      </c>
      <c r="C59" s="23" t="s">
        <v>44</v>
      </c>
      <c r="D59" s="16">
        <f>SUM(D60:D64)</f>
        <v>51242600</v>
      </c>
    </row>
    <row r="60" spans="1:4" ht="45" customHeight="1">
      <c r="A60" s="5">
        <v>49</v>
      </c>
      <c r="B60" s="10" t="s">
        <v>135</v>
      </c>
      <c r="C60" s="13" t="s">
        <v>136</v>
      </c>
      <c r="D60" s="9">
        <v>1406400</v>
      </c>
    </row>
    <row r="61" spans="1:4" ht="45" customHeight="1">
      <c r="A61" s="5">
        <v>50</v>
      </c>
      <c r="B61" s="10" t="s">
        <v>137</v>
      </c>
      <c r="C61" s="13" t="s">
        <v>138</v>
      </c>
      <c r="D61" s="9">
        <v>4860600</v>
      </c>
    </row>
    <row r="62" spans="1:4" ht="79.5" customHeight="1">
      <c r="A62" s="5">
        <v>51</v>
      </c>
      <c r="B62" s="10" t="s">
        <v>85</v>
      </c>
      <c r="C62" s="7" t="s">
        <v>81</v>
      </c>
      <c r="D62" s="9">
        <v>9513600</v>
      </c>
    </row>
    <row r="63" spans="1:4" ht="45.75" customHeight="1">
      <c r="A63" s="5">
        <v>52</v>
      </c>
      <c r="B63" s="10" t="s">
        <v>85</v>
      </c>
      <c r="C63" s="7" t="s">
        <v>103</v>
      </c>
      <c r="D63" s="9">
        <v>35382000</v>
      </c>
    </row>
    <row r="64" spans="1:4" ht="66" customHeight="1">
      <c r="A64" s="5"/>
      <c r="B64" s="29" t="s">
        <v>142</v>
      </c>
      <c r="C64" s="7" t="s">
        <v>143</v>
      </c>
      <c r="D64" s="9">
        <v>80000</v>
      </c>
    </row>
    <row r="65" spans="1:4" ht="35.25" customHeight="1">
      <c r="A65" s="5"/>
      <c r="B65" s="6" t="s">
        <v>86</v>
      </c>
      <c r="C65" s="23" t="s">
        <v>107</v>
      </c>
      <c r="D65" s="16">
        <f>SUM(D66:D78)</f>
        <v>559840400</v>
      </c>
    </row>
    <row r="66" spans="1:4" ht="81" customHeight="1">
      <c r="A66" s="5"/>
      <c r="B66" s="10" t="s">
        <v>91</v>
      </c>
      <c r="C66" s="7" t="s">
        <v>104</v>
      </c>
      <c r="D66" s="9">
        <v>15016300</v>
      </c>
    </row>
    <row r="67" spans="1:4" ht="83.25" customHeight="1">
      <c r="A67" s="5">
        <v>55</v>
      </c>
      <c r="B67" s="10" t="s">
        <v>89</v>
      </c>
      <c r="C67" s="11" t="s">
        <v>113</v>
      </c>
      <c r="D67" s="9">
        <v>5100</v>
      </c>
    </row>
    <row r="68" spans="1:4" ht="54" customHeight="1">
      <c r="A68" s="5">
        <v>56</v>
      </c>
      <c r="B68" s="10" t="s">
        <v>88</v>
      </c>
      <c r="C68" s="11" t="s">
        <v>114</v>
      </c>
      <c r="D68" s="9">
        <v>5181000</v>
      </c>
    </row>
    <row r="69" spans="1:4" ht="93.75" customHeight="1">
      <c r="A69" s="5">
        <v>57</v>
      </c>
      <c r="B69" s="10" t="s">
        <v>90</v>
      </c>
      <c r="C69" s="7" t="s">
        <v>115</v>
      </c>
      <c r="D69" s="9">
        <v>49000</v>
      </c>
    </row>
    <row r="70" spans="1:4" ht="96.75" customHeight="1">
      <c r="A70" s="5">
        <v>58</v>
      </c>
      <c r="B70" s="10" t="s">
        <v>90</v>
      </c>
      <c r="C70" s="7" t="s">
        <v>116</v>
      </c>
      <c r="D70" s="9">
        <v>200</v>
      </c>
    </row>
    <row r="71" spans="1:4" ht="51" customHeight="1">
      <c r="A71" s="5">
        <v>59</v>
      </c>
      <c r="B71" s="10" t="s">
        <v>90</v>
      </c>
      <c r="C71" s="7" t="s">
        <v>117</v>
      </c>
      <c r="D71" s="9">
        <v>115200</v>
      </c>
    </row>
    <row r="72" spans="1:4" ht="81" customHeight="1">
      <c r="A72" s="5">
        <v>60</v>
      </c>
      <c r="B72" s="10" t="s">
        <v>90</v>
      </c>
      <c r="C72" s="7" t="s">
        <v>118</v>
      </c>
      <c r="D72" s="9">
        <v>76132000</v>
      </c>
    </row>
    <row r="73" spans="1:4" ht="129" customHeight="1">
      <c r="A73" s="5">
        <v>61</v>
      </c>
      <c r="B73" s="10" t="s">
        <v>87</v>
      </c>
      <c r="C73" s="20" t="s">
        <v>119</v>
      </c>
      <c r="D73" s="9">
        <v>238035000</v>
      </c>
    </row>
    <row r="74" spans="1:4" ht="81.75" customHeight="1">
      <c r="A74" s="5">
        <v>62</v>
      </c>
      <c r="B74" s="10" t="s">
        <v>87</v>
      </c>
      <c r="C74" s="7" t="s">
        <v>120</v>
      </c>
      <c r="D74" s="9">
        <v>222806300</v>
      </c>
    </row>
    <row r="75" spans="1:4" ht="81.75" customHeight="1">
      <c r="A75" s="5">
        <v>63</v>
      </c>
      <c r="B75" s="10" t="s">
        <v>90</v>
      </c>
      <c r="C75" s="20" t="s">
        <v>133</v>
      </c>
      <c r="D75" s="9">
        <v>724900</v>
      </c>
    </row>
    <row r="76" spans="1:4" ht="129" customHeight="1">
      <c r="A76" s="5">
        <v>64</v>
      </c>
      <c r="B76" s="10" t="s">
        <v>92</v>
      </c>
      <c r="C76" s="20" t="s">
        <v>121</v>
      </c>
      <c r="D76" s="9">
        <v>1208500</v>
      </c>
    </row>
    <row r="77" spans="1:4" ht="111.75" customHeight="1">
      <c r="A77" s="5">
        <v>65</v>
      </c>
      <c r="B77" s="10" t="s">
        <v>128</v>
      </c>
      <c r="C77" s="20" t="s">
        <v>134</v>
      </c>
      <c r="D77" s="9">
        <v>73800</v>
      </c>
    </row>
    <row r="78" spans="1:4" ht="95.25" customHeight="1">
      <c r="A78" s="5">
        <v>66</v>
      </c>
      <c r="B78" s="10" t="s">
        <v>124</v>
      </c>
      <c r="C78" s="20" t="s">
        <v>132</v>
      </c>
      <c r="D78" s="9">
        <v>493100</v>
      </c>
    </row>
    <row r="79" spans="1:4" ht="20.25" customHeight="1">
      <c r="A79" s="5">
        <v>67</v>
      </c>
      <c r="B79" s="6" t="s">
        <v>93</v>
      </c>
      <c r="C79" s="24" t="s">
        <v>18</v>
      </c>
      <c r="D79" s="16">
        <f>D81+D82+D80</f>
        <v>74230956</v>
      </c>
    </row>
    <row r="80" spans="1:4" ht="95.25" customHeight="1">
      <c r="A80" s="5">
        <v>66</v>
      </c>
      <c r="B80" s="29" t="s">
        <v>144</v>
      </c>
      <c r="C80" s="20" t="s">
        <v>145</v>
      </c>
      <c r="D80" s="9">
        <v>70000000</v>
      </c>
    </row>
    <row r="81" spans="1:4" ht="33.75" customHeight="1">
      <c r="A81" s="5">
        <v>68</v>
      </c>
      <c r="B81" s="10" t="s">
        <v>139</v>
      </c>
      <c r="C81" s="11" t="s">
        <v>130</v>
      </c>
      <c r="D81" s="9">
        <v>1609456</v>
      </c>
    </row>
    <row r="82" spans="1:4" ht="37.5" customHeight="1">
      <c r="A82" s="5">
        <v>69</v>
      </c>
      <c r="B82" s="10" t="s">
        <v>129</v>
      </c>
      <c r="C82" s="11" t="s">
        <v>130</v>
      </c>
      <c r="D82" s="9">
        <v>2621500</v>
      </c>
    </row>
    <row r="83" spans="1:4" ht="21.75" customHeight="1">
      <c r="A83" s="5">
        <v>70</v>
      </c>
      <c r="B83" s="6" t="s">
        <v>109</v>
      </c>
      <c r="C83" s="11" t="s">
        <v>108</v>
      </c>
      <c r="D83" s="16">
        <f>SUM(D84:D85)</f>
        <v>2682000</v>
      </c>
    </row>
    <row r="84" spans="1:4" ht="35.25" customHeight="1">
      <c r="A84" s="5">
        <v>71</v>
      </c>
      <c r="B84" s="10" t="s">
        <v>94</v>
      </c>
      <c r="C84" s="11" t="s">
        <v>29</v>
      </c>
      <c r="D84" s="9">
        <v>1250000</v>
      </c>
    </row>
    <row r="85" spans="1:4" ht="33" customHeight="1">
      <c r="A85" s="5">
        <v>72</v>
      </c>
      <c r="B85" s="10" t="s">
        <v>95</v>
      </c>
      <c r="C85" s="11" t="s">
        <v>29</v>
      </c>
      <c r="D85" s="9">
        <v>1432000</v>
      </c>
    </row>
    <row r="86" spans="1:4" ht="19.5" customHeight="1">
      <c r="A86" s="5">
        <v>73</v>
      </c>
      <c r="B86" s="28"/>
      <c r="C86" s="14" t="s">
        <v>2</v>
      </c>
      <c r="D86" s="16">
        <f>+D54+D55</f>
        <v>1484148642</v>
      </c>
    </row>
    <row r="87" spans="3:4" ht="14.25">
      <c r="C87" s="25"/>
      <c r="D87" s="26"/>
    </row>
  </sheetData>
  <sheetProtection/>
  <mergeCells count="6">
    <mergeCell ref="A7:D7"/>
    <mergeCell ref="D10:D11"/>
    <mergeCell ref="C10:C11"/>
    <mergeCell ref="B10:B11"/>
    <mergeCell ref="A10:A11"/>
    <mergeCell ref="B54:C54"/>
  </mergeCells>
  <printOptions/>
  <pageMargins left="0.984251968503937" right="0.3937007874015748" top="0.7874015748031497" bottom="0.7874015748031497" header="0.3937007874015748" footer="0.3937007874015748"/>
  <pageSetup horizontalDpi="600" verticalDpi="600" orientation="portrait" paperSize="9" scale="90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95 User</dc:creator>
  <cp:keywords/>
  <dc:description/>
  <cp:lastModifiedBy>userue</cp:lastModifiedBy>
  <cp:lastPrinted>2020-07-31T04:26:12Z</cp:lastPrinted>
  <dcterms:created xsi:type="dcterms:W3CDTF">1999-08-31T09:18:08Z</dcterms:created>
  <dcterms:modified xsi:type="dcterms:W3CDTF">2020-07-31T04:26:19Z</dcterms:modified>
  <cp:category/>
  <cp:version/>
  <cp:contentType/>
  <cp:contentStatus/>
</cp:coreProperties>
</file>