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2" yWindow="65416" windowWidth="9708" windowHeight="7308" activeTab="0"/>
  </bookViews>
  <sheets>
    <sheet name="год" sheetId="1" r:id="rId1"/>
  </sheets>
  <definedNames>
    <definedName name="_xlnm.Print_Titles" localSheetId="0">'год'!$10:$11</definedName>
  </definedNames>
  <calcPr fullCalcOnLoad="1"/>
</workbook>
</file>

<file path=xl/sharedStrings.xml><?xml version="1.0" encoding="utf-8"?>
<sst xmlns="http://schemas.openxmlformats.org/spreadsheetml/2006/main" count="147" uniqueCount="133">
  <si>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</si>
  <si>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</si>
  <si>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</si>
  <si>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</si>
  <si>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</si>
  <si>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</si>
  <si>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</si>
  <si>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</si>
  <si>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</si>
  <si>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</si>
  <si>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</si>
  <si>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</si>
  <si>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</si>
  <si>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</si>
  <si>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</si>
  <si>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</si>
  <si>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</si>
  <si>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</si>
  <si>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</si>
  <si>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</si>
  <si>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</si>
  <si>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</si>
  <si>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</si>
  <si>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</si>
  <si>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</si>
  <si>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</si>
  <si>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</si>
  <si>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</si>
  <si>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</si>
  <si>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</si>
  <si>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</si>
  <si>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</si>
  <si>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</si>
  <si>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</si>
  <si>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</si>
  <si>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</si>
  <si>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</si>
  <si>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</si>
  <si>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</si>
  <si>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</si>
  <si>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</si>
  <si>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</si>
  <si>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</si>
  <si>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</si>
  <si>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</si>
  <si>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%   исполнения к годовым назначениям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</si>
  <si>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</si>
  <si>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</si>
  <si>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</si>
  <si>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</si>
  <si>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</si>
  <si>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</si>
  <si>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</si>
  <si>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</si>
  <si>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</si>
  <si>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Налог, взимаемый в связи с применением патентной системы налогообложения, зачисляемый в бюджеты ГО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</si>
  <si>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</si>
  <si>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</si>
  <si>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</si>
  <si>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</si>
  <si>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</si>
  <si>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</si>
  <si>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</si>
  <si>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</si>
  <si>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</si>
  <si>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</si>
  <si>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</si>
  <si>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</si>
  <si>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</si>
  <si>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</si>
  <si>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</si>
  <si>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</si>
  <si>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неналоговые доходы бюджетов городских округов</t>
  </si>
  <si>
    <t>Прочие межбюджетные трансферты, передаваемые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</si>
  <si>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</si>
  <si>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</si>
  <si>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</si>
  <si>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</si>
  <si>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</si>
  <si>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</si>
  <si>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</si>
  <si>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</si>
  <si>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</si>
  <si>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</si>
  <si>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</si>
  <si>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</si>
  <si>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</si>
  <si>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Субсидии бюджетам городских округов на реализацию мероприятий по обеспечению жильем молодых семей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</si>
  <si>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</si>
  <si>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</si>
  <si>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</si>
  <si>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</si>
  <si>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</si>
  <si>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>000 2 02 30000 00 0000 150</t>
  </si>
  <si>
    <t>901 2 02 30024 04 0000 150</t>
  </si>
  <si>
    <t>901 2 02 35120 04 0000 150</t>
  </si>
  <si>
    <t>901 2 02 35250 04 0000 150</t>
  </si>
  <si>
    <t>Субвенции бюджетам городских округов на оплату жилищно-коммунальных услуг отдельным категориям граждан</t>
  </si>
  <si>
    <t>901 2 02 30022 04 0000 150</t>
  </si>
  <si>
    <t>906 2 02 39999 04 0000 150</t>
  </si>
  <si>
    <t>906 2 02 30024 04 0000 150</t>
  </si>
  <si>
    <t>000 2 02 40000 00 0000 150</t>
  </si>
  <si>
    <t>901 2 02 49999 04 0000 150</t>
  </si>
  <si>
    <t>901 2 02 35462 04 0000 150</t>
  </si>
  <si>
    <t>000 2 07 04000 04 0000 150</t>
  </si>
  <si>
    <t>906 2 07 04000 04 0000 150</t>
  </si>
  <si>
    <t>908 2 07 04000 04 0000 150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</si>
  <si>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</si>
  <si>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</si>
  <si>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</si>
  <si>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</si>
  <si>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</si>
  <si>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</si>
  <si>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</si>
  <si>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901 2 02 25555 04 0000 150</t>
  </si>
  <si>
    <t>901 2 02 25497 04 0000 150</t>
  </si>
  <si>
    <t>901 2 02 29999 04 0000 150</t>
  </si>
  <si>
    <t>908 2 02 29999 04 0000 150</t>
  </si>
  <si>
    <t>906 2 02 25169 04 0000 150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</si>
  <si>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</si>
  <si>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</si>
  <si>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</si>
  <si>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за  2019 год</t>
  </si>
  <si>
    <t>Субсидии на организацию деятельности по сбору (в том числе раздельному сбору), транспортированию, обработке утилизации, обезвреживанию и захоронению твердых коммунальных отходов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</si>
  <si>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РФ показателей соотношения заработной платы для данной категории работников в 2019 году</t>
  </si>
  <si>
    <t>908 2 02 49999 04 0000 150</t>
  </si>
  <si>
    <t>от  №</t>
  </si>
  <si>
    <t>Исполнение за              2019 год</t>
  </si>
  <si>
    <t>Годовые назначения 2019 год</t>
  </si>
  <si>
    <t xml:space="preserve">    Исполнение бюджета по доходам городского округа Заречный</t>
  </si>
  <si>
    <t>Приложение № 1</t>
  </si>
  <si>
    <t xml:space="preserve">Утверждено решением Думы </t>
  </si>
  <si>
    <t>городского округа Заречный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</si>
</sst>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Liberation Serif"/>
      <family val="1"/>
    </font>
    <font>
      <sz val="10"/>
      <color indexed="10"/>
      <name val="Liberation Serif"/>
      <family val="1"/>
    </font>
    <font>
      <b/>
      <sz val="10"/>
      <color indexed="10"/>
      <name val="Liberation Serif"/>
      <family val="1"/>
    </font>
    <font>
      <b/>
      <i/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b/>
      <sz val="10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 applyProtection="1">
      <alignment horizontal="center" vertical="top" wrapText="1" shrinkToFi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top"/>
    </xf>
    <xf numFmtId="43" fontId="7" fillId="0" borderId="10" xfId="60" applyNumberFormat="1" applyFont="1" applyBorder="1" applyAlignment="1">
      <alignment vertical="top"/>
    </xf>
    <xf numFmtId="172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vertical="top" wrapText="1"/>
      <protection locked="0"/>
    </xf>
    <xf numFmtId="43" fontId="6" fillId="0" borderId="10" xfId="60" applyNumberFormat="1" applyFont="1" applyBorder="1" applyAlignment="1">
      <alignment vertical="top"/>
    </xf>
    <xf numFmtId="43" fontId="6" fillId="0" borderId="10" xfId="6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vertical="top"/>
    </xf>
    <xf numFmtId="43" fontId="7" fillId="0" borderId="10" xfId="6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3" fontId="6" fillId="33" borderId="10" xfId="6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72" fontId="4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justify" vertical="top" wrapText="1"/>
    </xf>
    <xf numFmtId="43" fontId="46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vertical="top"/>
    </xf>
    <xf numFmtId="177" fontId="7" fillId="0" borderId="10" xfId="60" applyNumberFormat="1" applyFont="1" applyBorder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 applyProtection="1">
      <alignment horizontal="center" vertical="top" wrapText="1" shrinkToFit="1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3.625" style="4" customWidth="1"/>
    <col min="2" max="2" width="36.50390625" style="4" customWidth="1"/>
    <col min="3" max="3" width="18.75390625" style="4" customWidth="1"/>
    <col min="4" max="4" width="17.50390625" style="4" customWidth="1"/>
    <col min="5" max="5" width="8.00390625" style="4" customWidth="1"/>
    <col min="6" max="16384" width="8.875" style="1" customWidth="1"/>
  </cols>
  <sheetData>
    <row r="1" spans="1:6" ht="15">
      <c r="A1" s="46"/>
      <c r="B1" s="46"/>
      <c r="C1" s="46"/>
      <c r="D1" s="47" t="s">
        <v>130</v>
      </c>
      <c r="E1" s="47"/>
      <c r="F1" s="2"/>
    </row>
    <row r="2" spans="1:11" ht="15" customHeight="1">
      <c r="A2" s="46"/>
      <c r="B2" s="46"/>
      <c r="C2" s="56" t="s">
        <v>131</v>
      </c>
      <c r="D2" s="45"/>
      <c r="E2" s="45"/>
      <c r="F2" s="2"/>
      <c r="G2" s="11"/>
      <c r="H2" s="12"/>
      <c r="I2" s="12"/>
      <c r="J2" s="12"/>
      <c r="K2" s="12"/>
    </row>
    <row r="3" spans="1:11" ht="15">
      <c r="A3" s="46"/>
      <c r="B3" s="46"/>
      <c r="C3" s="56" t="s">
        <v>132</v>
      </c>
      <c r="D3" s="45"/>
      <c r="E3" s="45"/>
      <c r="F3" s="2"/>
      <c r="G3" s="11"/>
      <c r="H3" s="12"/>
      <c r="I3" s="12"/>
      <c r="J3" s="12"/>
      <c r="K3" s="12"/>
    </row>
    <row r="4" spans="1:11" ht="15.75" customHeight="1">
      <c r="A4" s="46"/>
      <c r="B4" s="46"/>
      <c r="C4" s="48"/>
      <c r="D4" s="5"/>
      <c r="E4" s="5" t="s">
        <v>126</v>
      </c>
      <c r="F4" s="2"/>
      <c r="G4" s="11"/>
      <c r="H4" s="12"/>
      <c r="I4" s="12"/>
      <c r="J4" s="12"/>
      <c r="K4" s="12"/>
    </row>
    <row r="5" spans="1:11" ht="15.75" customHeight="1">
      <c r="A5" s="46"/>
      <c r="B5" s="46"/>
      <c r="C5" s="48"/>
      <c r="D5" s="49"/>
      <c r="E5" s="50"/>
      <c r="F5" s="3"/>
      <c r="G5" s="11"/>
      <c r="H5" s="12"/>
      <c r="I5" s="12"/>
      <c r="J5" s="12"/>
      <c r="K5" s="12"/>
    </row>
    <row r="6" spans="1:11" ht="15.75" customHeight="1">
      <c r="A6" s="46"/>
      <c r="B6" s="46"/>
      <c r="C6" s="48"/>
      <c r="D6" s="46"/>
      <c r="E6" s="51"/>
      <c r="F6" s="2"/>
      <c r="G6" s="12"/>
      <c r="H6" s="12"/>
      <c r="I6" s="12"/>
      <c r="J6" s="12"/>
      <c r="K6" s="12"/>
    </row>
    <row r="7" spans="1:11" ht="15">
      <c r="A7" s="52" t="s">
        <v>129</v>
      </c>
      <c r="B7" s="53"/>
      <c r="C7" s="53"/>
      <c r="D7" s="53"/>
      <c r="E7" s="53"/>
      <c r="F7" s="12"/>
      <c r="G7" s="12"/>
      <c r="H7" s="12"/>
      <c r="I7" s="13"/>
      <c r="J7" s="13"/>
      <c r="K7" s="13"/>
    </row>
    <row r="8" spans="1:11" ht="18" customHeight="1">
      <c r="A8" s="54" t="s">
        <v>122</v>
      </c>
      <c r="B8" s="55"/>
      <c r="C8" s="55"/>
      <c r="D8" s="55"/>
      <c r="E8" s="55"/>
      <c r="F8" s="14"/>
      <c r="G8" s="14"/>
      <c r="H8" s="14"/>
      <c r="I8" s="14"/>
      <c r="J8" s="14"/>
      <c r="K8" s="14"/>
    </row>
    <row r="9" spans="6:11" ht="18" customHeight="1">
      <c r="F9" s="12"/>
      <c r="G9" s="12"/>
      <c r="H9" s="12"/>
      <c r="I9" s="15"/>
      <c r="J9" s="15"/>
      <c r="K9" s="15"/>
    </row>
    <row r="10" spans="1:11" ht="84" customHeight="1">
      <c r="A10" s="8" t="s">
        <v>47</v>
      </c>
      <c r="B10" s="7" t="s">
        <v>34</v>
      </c>
      <c r="C10" s="8" t="s">
        <v>128</v>
      </c>
      <c r="D10" s="8" t="s">
        <v>127</v>
      </c>
      <c r="E10" s="8" t="s">
        <v>45</v>
      </c>
      <c r="F10" s="16"/>
      <c r="G10" s="16"/>
      <c r="H10" s="16"/>
      <c r="I10" s="16"/>
      <c r="J10" s="16"/>
      <c r="K10" s="16"/>
    </row>
    <row r="11" spans="1:11" ht="13.5" customHeight="1">
      <c r="A11" s="6">
        <v>1</v>
      </c>
      <c r="B11" s="7">
        <v>2</v>
      </c>
      <c r="C11" s="8">
        <v>3</v>
      </c>
      <c r="D11" s="8">
        <v>4</v>
      </c>
      <c r="E11" s="9">
        <v>5</v>
      </c>
      <c r="F11" s="17"/>
      <c r="G11" s="17"/>
      <c r="H11" s="17"/>
      <c r="I11" s="17"/>
      <c r="J11" s="17"/>
      <c r="K11" s="17"/>
    </row>
    <row r="12" spans="1:5" ht="12.75">
      <c r="A12" s="18" t="s">
        <v>7</v>
      </c>
      <c r="B12" s="10" t="s">
        <v>8</v>
      </c>
      <c r="C12" s="19">
        <f>+C13+C15+C16+C20+C25+C27+C34+C36+C37+C38+C39</f>
        <v>553014978.0200001</v>
      </c>
      <c r="D12" s="19">
        <f>+D13+D15+D16+D20+D25+D27+D34+D36+D37+D38+D39</f>
        <v>529960362.75999993</v>
      </c>
      <c r="E12" s="20">
        <f aca="true" t="shared" si="0" ref="E12:E26">+D12/C12*100</f>
        <v>95.83110473019298</v>
      </c>
    </row>
    <row r="13" spans="1:5" ht="18" customHeight="1">
      <c r="A13" s="18" t="s">
        <v>9</v>
      </c>
      <c r="B13" s="10" t="s">
        <v>10</v>
      </c>
      <c r="C13" s="19">
        <f>SUM(C14:C14)</f>
        <v>331293000</v>
      </c>
      <c r="D13" s="19">
        <f>SUM(D14:D14)</f>
        <v>321734993.18</v>
      </c>
      <c r="E13" s="20">
        <f t="shared" si="0"/>
        <v>97.11493849251266</v>
      </c>
    </row>
    <row r="14" spans="1:5" ht="17.25" customHeight="1">
      <c r="A14" s="21" t="s">
        <v>11</v>
      </c>
      <c r="B14" s="22" t="s">
        <v>4</v>
      </c>
      <c r="C14" s="23">
        <v>331293000</v>
      </c>
      <c r="D14" s="24">
        <v>321734993.18</v>
      </c>
      <c r="E14" s="25">
        <f t="shared" si="0"/>
        <v>97.11493849251266</v>
      </c>
    </row>
    <row r="15" spans="1:5" ht="43.5" customHeight="1">
      <c r="A15" s="18" t="s">
        <v>57</v>
      </c>
      <c r="B15" s="10" t="s">
        <v>58</v>
      </c>
      <c r="C15" s="19">
        <v>16375489</v>
      </c>
      <c r="D15" s="26">
        <v>16307183.99</v>
      </c>
      <c r="E15" s="20">
        <f t="shared" si="0"/>
        <v>99.58288262414638</v>
      </c>
    </row>
    <row r="16" spans="1:5" ht="18.75" customHeight="1">
      <c r="A16" s="18" t="s">
        <v>12</v>
      </c>
      <c r="B16" s="10" t="s">
        <v>13</v>
      </c>
      <c r="C16" s="19">
        <f>SUM(C17:C19)</f>
        <v>38105000</v>
      </c>
      <c r="D16" s="19">
        <f>SUM(D17:D19)</f>
        <v>38691479.88</v>
      </c>
      <c r="E16" s="20">
        <f t="shared" si="0"/>
        <v>101.53911528670778</v>
      </c>
    </row>
    <row r="17" spans="1:5" ht="30" customHeight="1">
      <c r="A17" s="27" t="s">
        <v>83</v>
      </c>
      <c r="B17" s="28" t="s">
        <v>82</v>
      </c>
      <c r="C17" s="29">
        <v>20105000</v>
      </c>
      <c r="D17" s="24">
        <v>21143313.19</v>
      </c>
      <c r="E17" s="25">
        <f t="shared" si="0"/>
        <v>105.16445257398657</v>
      </c>
    </row>
    <row r="18" spans="1:5" ht="26.25">
      <c r="A18" s="21" t="s">
        <v>36</v>
      </c>
      <c r="B18" s="22" t="s">
        <v>14</v>
      </c>
      <c r="C18" s="23">
        <v>14600000</v>
      </c>
      <c r="D18" s="24">
        <v>13393798.82</v>
      </c>
      <c r="E18" s="25">
        <f t="shared" si="0"/>
        <v>91.73834808219178</v>
      </c>
    </row>
    <row r="19" spans="1:5" ht="42" customHeight="1">
      <c r="A19" s="21" t="s">
        <v>84</v>
      </c>
      <c r="B19" s="22" t="s">
        <v>55</v>
      </c>
      <c r="C19" s="23">
        <v>3400000</v>
      </c>
      <c r="D19" s="23">
        <v>4154367.87</v>
      </c>
      <c r="E19" s="25">
        <f t="shared" si="0"/>
        <v>122.18729029411766</v>
      </c>
    </row>
    <row r="20" spans="1:5" ht="12.75">
      <c r="A20" s="18" t="s">
        <v>15</v>
      </c>
      <c r="B20" s="10" t="s">
        <v>16</v>
      </c>
      <c r="C20" s="19">
        <f>SUM(C21:C22)</f>
        <v>32629000</v>
      </c>
      <c r="D20" s="19">
        <f>SUM(D21:D22)</f>
        <v>37608802.760000005</v>
      </c>
      <c r="E20" s="20">
        <f t="shared" si="0"/>
        <v>115.26189205921116</v>
      </c>
    </row>
    <row r="21" spans="1:5" ht="16.5" customHeight="1">
      <c r="A21" s="21" t="s">
        <v>37</v>
      </c>
      <c r="B21" s="22" t="s">
        <v>5</v>
      </c>
      <c r="C21" s="23">
        <v>8100000</v>
      </c>
      <c r="D21" s="24">
        <v>9696696.09</v>
      </c>
      <c r="E21" s="25">
        <f t="shared" si="0"/>
        <v>119.7122974074074</v>
      </c>
    </row>
    <row r="22" spans="1:5" ht="15.75" customHeight="1">
      <c r="A22" s="21" t="s">
        <v>38</v>
      </c>
      <c r="B22" s="30" t="s">
        <v>6</v>
      </c>
      <c r="C22" s="29">
        <f>SUM(C23:C24)</f>
        <v>24529000</v>
      </c>
      <c r="D22" s="29">
        <f>SUM(D23:D24)</f>
        <v>27912106.67</v>
      </c>
      <c r="E22" s="25">
        <f t="shared" si="0"/>
        <v>113.79227310530393</v>
      </c>
    </row>
    <row r="23" spans="1:5" ht="15.75" customHeight="1">
      <c r="A23" s="27" t="s">
        <v>67</v>
      </c>
      <c r="B23" s="28" t="s">
        <v>69</v>
      </c>
      <c r="C23" s="29">
        <v>13344000</v>
      </c>
      <c r="D23" s="23">
        <v>12588960.31</v>
      </c>
      <c r="E23" s="25">
        <f t="shared" si="0"/>
        <v>94.34172894184653</v>
      </c>
    </row>
    <row r="24" spans="1:5" ht="16.5" customHeight="1">
      <c r="A24" s="27" t="s">
        <v>68</v>
      </c>
      <c r="B24" s="28" t="s">
        <v>70</v>
      </c>
      <c r="C24" s="29">
        <v>11185000</v>
      </c>
      <c r="D24" s="24">
        <v>15323146.36</v>
      </c>
      <c r="E24" s="25">
        <f t="shared" si="0"/>
        <v>136.99728529280287</v>
      </c>
    </row>
    <row r="25" spans="1:5" ht="17.25" customHeight="1">
      <c r="A25" s="18" t="s">
        <v>17</v>
      </c>
      <c r="B25" s="10" t="s">
        <v>18</v>
      </c>
      <c r="C25" s="19">
        <f>SUM(C26:C26)</f>
        <v>3289000</v>
      </c>
      <c r="D25" s="19">
        <f>SUM(D26:D26)</f>
        <v>3363326.08</v>
      </c>
      <c r="E25" s="20">
        <f t="shared" si="0"/>
        <v>102.25983824870781</v>
      </c>
    </row>
    <row r="26" spans="1:5" ht="66.75" customHeight="1">
      <c r="A26" s="27" t="s">
        <v>65</v>
      </c>
      <c r="B26" s="28" t="s">
        <v>71</v>
      </c>
      <c r="C26" s="29">
        <v>3289000</v>
      </c>
      <c r="D26" s="24">
        <v>3363326.08</v>
      </c>
      <c r="E26" s="25">
        <f t="shared" si="0"/>
        <v>102.25983824870781</v>
      </c>
    </row>
    <row r="27" spans="1:5" ht="52.5" customHeight="1">
      <c r="A27" s="18" t="s">
        <v>19</v>
      </c>
      <c r="B27" s="10" t="s">
        <v>20</v>
      </c>
      <c r="C27" s="19">
        <f>+C28+C33</f>
        <v>48694630.56</v>
      </c>
      <c r="D27" s="19">
        <f>+D28+D33</f>
        <v>39497611.4</v>
      </c>
      <c r="E27" s="20">
        <f aca="true" t="shared" si="1" ref="E27:E32">+D27/C27*100</f>
        <v>81.11286798106472</v>
      </c>
    </row>
    <row r="28" spans="1:5" ht="108" customHeight="1">
      <c r="A28" s="21" t="s">
        <v>21</v>
      </c>
      <c r="B28" s="22" t="s">
        <v>48</v>
      </c>
      <c r="C28" s="23">
        <f>SUM(C29:C32)</f>
        <v>46487230.56</v>
      </c>
      <c r="D28" s="23">
        <f>SUM(D29:D32)</f>
        <v>37563285.99</v>
      </c>
      <c r="E28" s="25">
        <f t="shared" si="1"/>
        <v>80.80344975921491</v>
      </c>
    </row>
    <row r="29" spans="1:5" ht="95.25" customHeight="1">
      <c r="A29" s="21" t="s">
        <v>59</v>
      </c>
      <c r="B29" s="32" t="s">
        <v>49</v>
      </c>
      <c r="C29" s="23">
        <v>16859970</v>
      </c>
      <c r="D29" s="23">
        <v>9726080.25</v>
      </c>
      <c r="E29" s="25">
        <f t="shared" si="1"/>
        <v>57.68741136550065</v>
      </c>
    </row>
    <row r="30" spans="1:5" ht="106.5" customHeight="1">
      <c r="A30" s="21" t="s">
        <v>60</v>
      </c>
      <c r="B30" s="22" t="s">
        <v>61</v>
      </c>
      <c r="C30" s="23">
        <v>4290650</v>
      </c>
      <c r="D30" s="24">
        <v>2588677.14</v>
      </c>
      <c r="E30" s="25">
        <f t="shared" si="1"/>
        <v>60.332983114446535</v>
      </c>
    </row>
    <row r="31" spans="1:5" ht="80.25" customHeight="1">
      <c r="A31" s="21" t="s">
        <v>51</v>
      </c>
      <c r="B31" s="22" t="s">
        <v>62</v>
      </c>
      <c r="C31" s="23">
        <v>34010.56</v>
      </c>
      <c r="D31" s="24">
        <v>33720.22</v>
      </c>
      <c r="E31" s="25">
        <f t="shared" si="1"/>
        <v>99.14632396526257</v>
      </c>
    </row>
    <row r="32" spans="1:5" ht="42.75" customHeight="1">
      <c r="A32" s="21" t="s">
        <v>63</v>
      </c>
      <c r="B32" s="22" t="s">
        <v>64</v>
      </c>
      <c r="C32" s="23">
        <v>25302600</v>
      </c>
      <c r="D32" s="23">
        <v>25214808.38</v>
      </c>
      <c r="E32" s="25">
        <f t="shared" si="1"/>
        <v>99.65303320607369</v>
      </c>
    </row>
    <row r="33" spans="1:5" ht="93" customHeight="1">
      <c r="A33" s="21" t="s">
        <v>39</v>
      </c>
      <c r="B33" s="22" t="s">
        <v>56</v>
      </c>
      <c r="C33" s="23">
        <v>2207400</v>
      </c>
      <c r="D33" s="23">
        <v>1934325.41</v>
      </c>
      <c r="E33" s="25">
        <f aca="true" t="shared" si="2" ref="E33:E46">+D33/C33*100</f>
        <v>87.62912974540183</v>
      </c>
    </row>
    <row r="34" spans="1:5" ht="26.25" customHeight="1">
      <c r="A34" s="18" t="s">
        <v>22</v>
      </c>
      <c r="B34" s="10" t="s">
        <v>23</v>
      </c>
      <c r="C34" s="19">
        <f>SUM(C35:C35)</f>
        <v>1084000</v>
      </c>
      <c r="D34" s="19">
        <f>SUM(D35:D35)</f>
        <v>1168337.44</v>
      </c>
      <c r="E34" s="20">
        <f t="shared" si="2"/>
        <v>107.78020664206642</v>
      </c>
    </row>
    <row r="35" spans="1:5" ht="27" customHeight="1">
      <c r="A35" s="21" t="s">
        <v>66</v>
      </c>
      <c r="B35" s="22" t="s">
        <v>24</v>
      </c>
      <c r="C35" s="23">
        <v>1084000</v>
      </c>
      <c r="D35" s="23">
        <v>1168337.44</v>
      </c>
      <c r="E35" s="25">
        <f t="shared" si="2"/>
        <v>107.78020664206642</v>
      </c>
    </row>
    <row r="36" spans="1:5" ht="39.75" customHeight="1">
      <c r="A36" s="18" t="s">
        <v>25</v>
      </c>
      <c r="B36" s="10" t="s">
        <v>26</v>
      </c>
      <c r="C36" s="19">
        <v>56946236.1</v>
      </c>
      <c r="D36" s="19">
        <v>53805421.71</v>
      </c>
      <c r="E36" s="20">
        <f t="shared" si="2"/>
        <v>94.48459704257785</v>
      </c>
    </row>
    <row r="37" spans="1:5" ht="42" customHeight="1">
      <c r="A37" s="18" t="s">
        <v>27</v>
      </c>
      <c r="B37" s="10" t="s">
        <v>28</v>
      </c>
      <c r="C37" s="19">
        <v>13639932</v>
      </c>
      <c r="D37" s="19">
        <v>5740554.35</v>
      </c>
      <c r="E37" s="20">
        <f t="shared" si="2"/>
        <v>42.086385401334844</v>
      </c>
    </row>
    <row r="38" spans="1:5" ht="26.25" customHeight="1">
      <c r="A38" s="18" t="s">
        <v>0</v>
      </c>
      <c r="B38" s="10" t="s">
        <v>1</v>
      </c>
      <c r="C38" s="19">
        <v>10508690.36</v>
      </c>
      <c r="D38" s="19">
        <v>11261995.08</v>
      </c>
      <c r="E38" s="20">
        <f t="shared" si="2"/>
        <v>107.16839771840039</v>
      </c>
    </row>
    <row r="39" spans="1:5" ht="16.5" customHeight="1">
      <c r="A39" s="18" t="s">
        <v>2</v>
      </c>
      <c r="B39" s="10" t="s">
        <v>3</v>
      </c>
      <c r="C39" s="19">
        <f>SUM(C40:C41)</f>
        <v>450000</v>
      </c>
      <c r="D39" s="19">
        <f>SUM(D40:D41)</f>
        <v>780656.89</v>
      </c>
      <c r="E39" s="20">
        <f t="shared" si="2"/>
        <v>173.4793088888889</v>
      </c>
    </row>
    <row r="40" spans="1:5" ht="28.5" customHeight="1">
      <c r="A40" s="21" t="s">
        <v>53</v>
      </c>
      <c r="B40" s="22" t="s">
        <v>54</v>
      </c>
      <c r="C40" s="23">
        <v>0</v>
      </c>
      <c r="D40" s="23">
        <v>966.85</v>
      </c>
      <c r="E40" s="25"/>
    </row>
    <row r="41" spans="1:5" ht="26.25">
      <c r="A41" s="21" t="s">
        <v>53</v>
      </c>
      <c r="B41" s="22" t="s">
        <v>72</v>
      </c>
      <c r="C41" s="23">
        <v>450000</v>
      </c>
      <c r="D41" s="23">
        <v>779690.04</v>
      </c>
      <c r="E41" s="25">
        <f t="shared" si="2"/>
        <v>173.26445333333334</v>
      </c>
    </row>
    <row r="42" spans="1:5" ht="15" customHeight="1">
      <c r="A42" s="33"/>
      <c r="B42" s="10" t="s">
        <v>33</v>
      </c>
      <c r="C42" s="19">
        <f>+C12</f>
        <v>553014978.0200001</v>
      </c>
      <c r="D42" s="19">
        <f>+D12</f>
        <v>529960362.75999993</v>
      </c>
      <c r="E42" s="20">
        <f t="shared" si="2"/>
        <v>95.83110473019298</v>
      </c>
    </row>
    <row r="43" spans="1:9" ht="17.25" customHeight="1">
      <c r="A43" s="34" t="s">
        <v>29</v>
      </c>
      <c r="B43" s="35" t="s">
        <v>30</v>
      </c>
      <c r="C43" s="19">
        <f>SUM(C44+C76+C79)</f>
        <v>1022349265</v>
      </c>
      <c r="D43" s="19">
        <f>SUM(D44+D76+D79)</f>
        <v>1009768639.5899999</v>
      </c>
      <c r="E43" s="25">
        <f t="shared" si="2"/>
        <v>98.76943957992673</v>
      </c>
      <c r="I43" s="36"/>
    </row>
    <row r="44" spans="1:5" ht="41.25" customHeight="1">
      <c r="A44" s="34" t="s">
        <v>31</v>
      </c>
      <c r="B44" s="35" t="s">
        <v>35</v>
      </c>
      <c r="C44" s="19">
        <f>SUM(C45+C47+C60+C73)</f>
        <v>1020679265</v>
      </c>
      <c r="D44" s="19">
        <f>+D45+D47+D60+D73</f>
        <v>1015701737.78</v>
      </c>
      <c r="E44" s="20">
        <f t="shared" si="2"/>
        <v>99.51233189595557</v>
      </c>
    </row>
    <row r="45" spans="1:5" ht="26.25">
      <c r="A45" s="34" t="s">
        <v>88</v>
      </c>
      <c r="B45" s="35" t="s">
        <v>43</v>
      </c>
      <c r="C45" s="19">
        <f>SUM(C46)</f>
        <v>862000</v>
      </c>
      <c r="D45" s="19">
        <f>SUM(D46)</f>
        <v>862000</v>
      </c>
      <c r="E45" s="20">
        <f t="shared" si="2"/>
        <v>100</v>
      </c>
    </row>
    <row r="46" spans="1:5" ht="81" customHeight="1">
      <c r="A46" s="28" t="s">
        <v>89</v>
      </c>
      <c r="B46" s="37" t="s">
        <v>76</v>
      </c>
      <c r="C46" s="23">
        <v>862000</v>
      </c>
      <c r="D46" s="23">
        <v>862000</v>
      </c>
      <c r="E46" s="25">
        <f t="shared" si="2"/>
        <v>100</v>
      </c>
    </row>
    <row r="47" spans="1:5" ht="42" customHeight="1">
      <c r="A47" s="34" t="s">
        <v>90</v>
      </c>
      <c r="B47" s="35" t="s">
        <v>40</v>
      </c>
      <c r="C47" s="19">
        <f>SUM(C48:C59)</f>
        <v>328217085</v>
      </c>
      <c r="D47" s="19">
        <f>SUM(D48:D59)</f>
        <v>323819557.78000003</v>
      </c>
      <c r="E47" s="20">
        <f>+D47/C47*100</f>
        <v>98.66017723605096</v>
      </c>
    </row>
    <row r="48" spans="1:5" ht="42.75" customHeight="1">
      <c r="A48" s="27" t="s">
        <v>91</v>
      </c>
      <c r="B48" s="37" t="s">
        <v>74</v>
      </c>
      <c r="C48" s="23">
        <v>22405000</v>
      </c>
      <c r="D48" s="23">
        <v>22405000</v>
      </c>
      <c r="E48" s="25">
        <f>+D48/C48*100</f>
        <v>100</v>
      </c>
    </row>
    <row r="49" spans="1:5" ht="93" customHeight="1">
      <c r="A49" s="27" t="s">
        <v>91</v>
      </c>
      <c r="B49" s="37" t="s">
        <v>107</v>
      </c>
      <c r="C49" s="23">
        <v>8952700</v>
      </c>
      <c r="D49" s="23">
        <v>8952700</v>
      </c>
      <c r="E49" s="25">
        <f>+D49/C49*100</f>
        <v>100</v>
      </c>
    </row>
    <row r="50" spans="1:5" ht="54" customHeight="1">
      <c r="A50" s="27" t="s">
        <v>92</v>
      </c>
      <c r="B50" s="37" t="s">
        <v>75</v>
      </c>
      <c r="C50" s="23">
        <v>250477000</v>
      </c>
      <c r="D50" s="23">
        <v>246196000</v>
      </c>
      <c r="E50" s="25">
        <f>+D50/C50*100</f>
        <v>98.29086103714113</v>
      </c>
    </row>
    <row r="51" spans="1:5" ht="81" customHeight="1">
      <c r="A51" s="27" t="s">
        <v>91</v>
      </c>
      <c r="B51" s="37" t="s">
        <v>108</v>
      </c>
      <c r="C51" s="23">
        <v>1500000</v>
      </c>
      <c r="D51" s="23">
        <v>1500000</v>
      </c>
      <c r="E51" s="25">
        <f>+D51/C51*100</f>
        <v>100</v>
      </c>
    </row>
    <row r="52" spans="1:5" ht="69" customHeight="1">
      <c r="A52" s="38" t="s">
        <v>114</v>
      </c>
      <c r="B52" s="37" t="s">
        <v>109</v>
      </c>
      <c r="C52" s="29">
        <v>18192200</v>
      </c>
      <c r="D52" s="29">
        <v>18192200</v>
      </c>
      <c r="E52" s="25">
        <f aca="true" t="shared" si="3" ref="E52:E78">+D52/C52*100</f>
        <v>100</v>
      </c>
    </row>
    <row r="53" spans="1:5" ht="42" customHeight="1">
      <c r="A53" s="38" t="s">
        <v>115</v>
      </c>
      <c r="B53" s="37" t="s">
        <v>87</v>
      </c>
      <c r="C53" s="23">
        <v>2902500</v>
      </c>
      <c r="D53" s="23">
        <v>2902467.22</v>
      </c>
      <c r="E53" s="25">
        <f>+D53/C53*100</f>
        <v>99.99887062876832</v>
      </c>
    </row>
    <row r="54" spans="1:5" ht="69" customHeight="1">
      <c r="A54" s="27" t="s">
        <v>116</v>
      </c>
      <c r="B54" s="37" t="s">
        <v>123</v>
      </c>
      <c r="C54" s="23">
        <v>5236900</v>
      </c>
      <c r="D54" s="23">
        <v>5210716</v>
      </c>
      <c r="E54" s="25">
        <f>+D54/C54*100</f>
        <v>99.50000954763314</v>
      </c>
    </row>
    <row r="55" spans="1:5" ht="107.25" customHeight="1">
      <c r="A55" s="27" t="s">
        <v>116</v>
      </c>
      <c r="B55" s="37" t="s">
        <v>110</v>
      </c>
      <c r="C55" s="23">
        <v>12670600</v>
      </c>
      <c r="D55" s="23">
        <v>12580289.56</v>
      </c>
      <c r="E55" s="25">
        <f>+D55/C55*100</f>
        <v>99.28724417154673</v>
      </c>
    </row>
    <row r="56" spans="1:5" ht="81" customHeight="1">
      <c r="A56" s="27" t="s">
        <v>117</v>
      </c>
      <c r="B56" s="37" t="s">
        <v>124</v>
      </c>
      <c r="C56" s="23">
        <v>2597200</v>
      </c>
      <c r="D56" s="23">
        <v>2597200</v>
      </c>
      <c r="E56" s="25">
        <f>+D56/C56*100</f>
        <v>100</v>
      </c>
    </row>
    <row r="57" spans="1:5" ht="81" customHeight="1">
      <c r="A57" s="27" t="s">
        <v>117</v>
      </c>
      <c r="B57" s="37" t="s">
        <v>111</v>
      </c>
      <c r="C57" s="23">
        <v>1350000</v>
      </c>
      <c r="D57" s="23">
        <v>1350000</v>
      </c>
      <c r="E57" s="25">
        <f t="shared" si="3"/>
        <v>100</v>
      </c>
    </row>
    <row r="58" spans="1:5" ht="69" customHeight="1">
      <c r="A58" s="27" t="s">
        <v>91</v>
      </c>
      <c r="B58" s="37" t="s">
        <v>112</v>
      </c>
      <c r="C58" s="23">
        <v>339567</v>
      </c>
      <c r="D58" s="23">
        <v>339567</v>
      </c>
      <c r="E58" s="25">
        <f t="shared" si="3"/>
        <v>100</v>
      </c>
    </row>
    <row r="59" spans="1:5" ht="80.25" customHeight="1">
      <c r="A59" s="38" t="s">
        <v>118</v>
      </c>
      <c r="B59" s="37" t="s">
        <v>113</v>
      </c>
      <c r="C59" s="29">
        <v>1593418</v>
      </c>
      <c r="D59" s="29">
        <v>1593418</v>
      </c>
      <c r="E59" s="25">
        <f t="shared" si="3"/>
        <v>100</v>
      </c>
    </row>
    <row r="60" spans="1:5" ht="30" customHeight="1">
      <c r="A60" s="34" t="s">
        <v>93</v>
      </c>
      <c r="B60" s="35" t="s">
        <v>41</v>
      </c>
      <c r="C60" s="19">
        <f>SUM(C61:C72)</f>
        <v>526499700</v>
      </c>
      <c r="D60" s="19">
        <f>SUM(D61:D72)</f>
        <v>525919700</v>
      </c>
      <c r="E60" s="20">
        <f t="shared" si="3"/>
        <v>99.88983849373514</v>
      </c>
    </row>
    <row r="61" spans="1:5" ht="41.25" customHeight="1">
      <c r="A61" s="27" t="s">
        <v>96</v>
      </c>
      <c r="B61" s="37" t="s">
        <v>97</v>
      </c>
      <c r="C61" s="23">
        <v>15211000</v>
      </c>
      <c r="D61" s="23">
        <v>14631000</v>
      </c>
      <c r="E61" s="25">
        <f t="shared" si="3"/>
        <v>96.18696995595293</v>
      </c>
    </row>
    <row r="62" spans="1:5" ht="132.75" customHeight="1">
      <c r="A62" s="27" t="s">
        <v>95</v>
      </c>
      <c r="B62" s="37" t="s">
        <v>85</v>
      </c>
      <c r="C62" s="23">
        <v>4700</v>
      </c>
      <c r="D62" s="23">
        <v>4700</v>
      </c>
      <c r="E62" s="25">
        <f t="shared" si="3"/>
        <v>100</v>
      </c>
    </row>
    <row r="63" spans="1:5" ht="68.25" customHeight="1">
      <c r="A63" s="27" t="s">
        <v>98</v>
      </c>
      <c r="B63" s="37" t="s">
        <v>50</v>
      </c>
      <c r="C63" s="23">
        <v>6755000</v>
      </c>
      <c r="D63" s="23">
        <v>6755000</v>
      </c>
      <c r="E63" s="25">
        <f t="shared" si="3"/>
        <v>100</v>
      </c>
    </row>
    <row r="64" spans="1:5" ht="80.25" customHeight="1">
      <c r="A64" s="27" t="s">
        <v>94</v>
      </c>
      <c r="B64" s="37" t="s">
        <v>77</v>
      </c>
      <c r="C64" s="23">
        <v>46000</v>
      </c>
      <c r="D64" s="23">
        <v>46000</v>
      </c>
      <c r="E64" s="25">
        <f t="shared" si="3"/>
        <v>100</v>
      </c>
    </row>
    <row r="65" spans="1:5" ht="81.75" customHeight="1">
      <c r="A65" s="27" t="s">
        <v>94</v>
      </c>
      <c r="B65" s="37" t="s">
        <v>46</v>
      </c>
      <c r="C65" s="23">
        <v>100</v>
      </c>
      <c r="D65" s="23">
        <v>100</v>
      </c>
      <c r="E65" s="25">
        <f t="shared" si="3"/>
        <v>100</v>
      </c>
    </row>
    <row r="66" spans="1:5" ht="52.5">
      <c r="A66" s="27" t="s">
        <v>94</v>
      </c>
      <c r="B66" s="37" t="s">
        <v>86</v>
      </c>
      <c r="C66" s="23">
        <v>106400</v>
      </c>
      <c r="D66" s="23">
        <v>106400</v>
      </c>
      <c r="E66" s="25">
        <f t="shared" si="3"/>
        <v>100</v>
      </c>
    </row>
    <row r="67" spans="1:5" ht="81" customHeight="1">
      <c r="A67" s="27" t="s">
        <v>94</v>
      </c>
      <c r="B67" s="37" t="s">
        <v>44</v>
      </c>
      <c r="C67" s="24">
        <v>81231000</v>
      </c>
      <c r="D67" s="24">
        <v>81231000</v>
      </c>
      <c r="E67" s="25">
        <f t="shared" si="3"/>
        <v>100</v>
      </c>
    </row>
    <row r="68" spans="1:5" ht="134.25" customHeight="1">
      <c r="A68" s="27" t="s">
        <v>99</v>
      </c>
      <c r="B68" s="39" t="s">
        <v>78</v>
      </c>
      <c r="C68" s="23">
        <v>209389300</v>
      </c>
      <c r="D68" s="23">
        <v>209389300</v>
      </c>
      <c r="E68" s="25">
        <f t="shared" si="3"/>
        <v>100</v>
      </c>
    </row>
    <row r="69" spans="1:5" ht="69" customHeight="1">
      <c r="A69" s="27" t="s">
        <v>99</v>
      </c>
      <c r="B69" s="37" t="s">
        <v>79</v>
      </c>
      <c r="C69" s="23">
        <v>211854600</v>
      </c>
      <c r="D69" s="23">
        <v>211854600</v>
      </c>
      <c r="E69" s="25">
        <f t="shared" si="3"/>
        <v>100</v>
      </c>
    </row>
    <row r="70" spans="1:5" ht="134.25" customHeight="1">
      <c r="A70" s="27" t="s">
        <v>100</v>
      </c>
      <c r="B70" s="39" t="s">
        <v>120</v>
      </c>
      <c r="C70" s="23">
        <v>1101700</v>
      </c>
      <c r="D70" s="23">
        <v>1101700</v>
      </c>
      <c r="E70" s="25">
        <f t="shared" si="3"/>
        <v>100</v>
      </c>
    </row>
    <row r="71" spans="1:5" ht="66.75" customHeight="1">
      <c r="A71" s="27" t="s">
        <v>94</v>
      </c>
      <c r="B71" s="39" t="s">
        <v>119</v>
      </c>
      <c r="C71" s="23">
        <v>722700</v>
      </c>
      <c r="D71" s="23">
        <v>722700</v>
      </c>
      <c r="E71" s="25">
        <f t="shared" si="3"/>
        <v>100</v>
      </c>
    </row>
    <row r="72" spans="1:5" ht="120" customHeight="1">
      <c r="A72" s="27" t="s">
        <v>103</v>
      </c>
      <c r="B72" s="39" t="s">
        <v>121</v>
      </c>
      <c r="C72" s="23">
        <v>77200</v>
      </c>
      <c r="D72" s="23">
        <v>77200</v>
      </c>
      <c r="E72" s="25">
        <f t="shared" si="3"/>
        <v>100</v>
      </c>
    </row>
    <row r="73" spans="1:5" ht="18.75" customHeight="1">
      <c r="A73" s="6" t="s">
        <v>101</v>
      </c>
      <c r="B73" s="40" t="s">
        <v>42</v>
      </c>
      <c r="C73" s="19">
        <f>SUM(C74:C75)</f>
        <v>165100480</v>
      </c>
      <c r="D73" s="19">
        <f>SUM(D74:D75)</f>
        <v>165100480</v>
      </c>
      <c r="E73" s="20">
        <f t="shared" si="3"/>
        <v>100</v>
      </c>
    </row>
    <row r="74" spans="1:5" ht="27.75" customHeight="1">
      <c r="A74" s="27" t="s">
        <v>102</v>
      </c>
      <c r="B74" s="32" t="s">
        <v>73</v>
      </c>
      <c r="C74" s="23">
        <v>164771000</v>
      </c>
      <c r="D74" s="23">
        <v>164771000</v>
      </c>
      <c r="E74" s="25">
        <f t="shared" si="3"/>
        <v>100</v>
      </c>
    </row>
    <row r="75" spans="1:5" ht="30" customHeight="1">
      <c r="A75" s="27" t="s">
        <v>125</v>
      </c>
      <c r="B75" s="32" t="s">
        <v>73</v>
      </c>
      <c r="C75" s="23">
        <v>329480</v>
      </c>
      <c r="D75" s="23">
        <v>329480</v>
      </c>
      <c r="E75" s="25">
        <f t="shared" si="3"/>
        <v>100</v>
      </c>
    </row>
    <row r="76" spans="1:5" ht="30" customHeight="1">
      <c r="A76" s="6" t="s">
        <v>104</v>
      </c>
      <c r="B76" s="40" t="s">
        <v>52</v>
      </c>
      <c r="C76" s="19">
        <f>SUM(C77:C78)</f>
        <v>1670000</v>
      </c>
      <c r="D76" s="19">
        <f>SUM(D77:D78)</f>
        <v>1947573.43</v>
      </c>
      <c r="E76" s="20">
        <f t="shared" si="3"/>
        <v>116.62116347305388</v>
      </c>
    </row>
    <row r="77" spans="1:5" ht="26.25">
      <c r="A77" s="27" t="s">
        <v>105</v>
      </c>
      <c r="B77" s="32" t="s">
        <v>52</v>
      </c>
      <c r="C77" s="23">
        <v>1250000</v>
      </c>
      <c r="D77" s="23">
        <v>1204524.43</v>
      </c>
      <c r="E77" s="25">
        <f t="shared" si="3"/>
        <v>96.36195439999999</v>
      </c>
    </row>
    <row r="78" spans="1:5" ht="26.25">
      <c r="A78" s="27" t="s">
        <v>106</v>
      </c>
      <c r="B78" s="32" t="s">
        <v>52</v>
      </c>
      <c r="C78" s="23">
        <v>420000</v>
      </c>
      <c r="D78" s="23">
        <v>743049</v>
      </c>
      <c r="E78" s="25">
        <f t="shared" si="3"/>
        <v>176.91642857142858</v>
      </c>
    </row>
    <row r="79" spans="1:5" ht="66">
      <c r="A79" s="34" t="s">
        <v>80</v>
      </c>
      <c r="B79" s="41" t="s">
        <v>81</v>
      </c>
      <c r="C79" s="42"/>
      <c r="D79" s="26">
        <v>-7880671.62</v>
      </c>
      <c r="E79" s="31"/>
    </row>
    <row r="80" spans="1:5" ht="17.25" customHeight="1">
      <c r="A80" s="43"/>
      <c r="B80" s="10" t="s">
        <v>32</v>
      </c>
      <c r="C80" s="19">
        <f>+C42+C43</f>
        <v>1575364243.02</v>
      </c>
      <c r="D80" s="19">
        <f>+D42+D43</f>
        <v>1539729002.35</v>
      </c>
      <c r="E80" s="44">
        <f>+D80/C80*100</f>
        <v>97.73796816654371</v>
      </c>
    </row>
  </sheetData>
  <sheetProtection/>
  <mergeCells count="5">
    <mergeCell ref="A7:E7"/>
    <mergeCell ref="A8:E8"/>
    <mergeCell ref="D1:E1"/>
    <mergeCell ref="C2:E2"/>
    <mergeCell ref="C3:E3"/>
  </mergeCells>
  <printOptions/>
  <pageMargins left="0.984251968503937" right="0.3937007874015748" top="0.7874015748031497" bottom="0.7874015748031497" header="0.4724409448818898" footer="0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2020-04-28T07:30:26Z</cp:lastPrinted>
  <dcterms:created xsi:type="dcterms:W3CDTF">2003-03-28T04:18:45Z</dcterms:created>
  <dcterms:modified xsi:type="dcterms:W3CDTF">2020-04-28T07:31:30Z</dcterms:modified>
  <cp:category/>
  <cp:version/>
  <cp:contentType/>
  <cp:contentStatus/>
</cp:coreProperties>
</file>