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3 года" sheetId="1" r:id="rId1"/>
  </sheets>
  <definedNames>
    <definedName name="_xlnm.Print_Titles" localSheetId="0">'Проект 2013 года'!$8:$9</definedName>
  </definedNames>
  <calcPr fullCalcOnLoad="1" fullPrecision="0"/>
</workbook>
</file>

<file path=xl/sharedStrings.xml><?xml version="1.0" encoding="utf-8"?>
<sst xmlns="http://schemas.openxmlformats.org/spreadsheetml/2006/main" count="141" uniqueCount="133">
  <si>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</si>
  <si>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</si>
  <si>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</si>
  <si>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</si>
  <si>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</si>
  <si>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</si>
  <si>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</si>
  <si>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</si>
  <si>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</si>
  <si>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</si>
  <si>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</si>
  <si>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</si>
  <si>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</si>
  <si>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</si>
  <si>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</si>
  <si>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</si>
  <si>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</si>
  <si>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</si>
  <si>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</si>
  <si>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</si>
  <si>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</si>
  <si>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</si>
  <si>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</si>
  <si>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</si>
  <si>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</si>
  <si>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</si>
  <si>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</si>
  <si>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</si>
  <si>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</si>
  <si>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</si>
  <si>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</si>
  <si>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</si>
  <si>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</si>
  <si>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</si>
  <si>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</si>
  <si>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</si>
  <si>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</si>
  <si>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</si>
  <si>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</si>
  <si>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</si>
  <si>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</si>
  <si>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</si>
  <si>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</si>
  <si>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</si>
  <si>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</si>
  <si>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</si>
  <si>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</si>
  <si>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</si>
  <si>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</si>
  <si>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</si>
  <si>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</si>
  <si>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</si>
  <si>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</si>
  <si>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</si>
  <si>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</si>
  <si>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</si>
  <si>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</si>
  <si>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</si>
  <si>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</si>
  <si>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</si>
  <si>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</si>
  <si>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</si>
  <si>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</si>
  <si>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</si>
  <si>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</si>
  <si>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</si>
  <si>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</si>
  <si>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</si>
  <si>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</si>
  <si>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</si>
  <si>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</si>
  <si>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</si>
  <si>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</si>
  <si>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</si>
  <si>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</si>
  <si>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</si>
  <si>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</si>
  <si>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</si>
  <si>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901 2 02 35250 04 0000 151</t>
  </si>
  <si>
    <t>901 2 02 30024 04 0000 151</t>
  </si>
  <si>
    <t>906 2 02 39999 04 0000 151</t>
  </si>
  <si>
    <t>906 2 02 29999 04 0000 151</t>
  </si>
  <si>
    <t>919 2 02 29999 04 0000 151</t>
  </si>
  <si>
    <t>919 2 02 15001 04 0000 151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</si>
  <si>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</si>
  <si>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</si>
  <si>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</si>
  <si>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182 1 05 01000 01 0000 110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</si>
  <si>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</si>
  <si>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</si>
  <si>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</si>
  <si>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</si>
  <si>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</si>
  <si>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</si>
  <si>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</si>
  <si>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Государственная пошлина за выдачу разрешения на установку рекламной конструкции</t>
  </si>
  <si>
    <t>901 1 08 07150 01 0000 110</t>
  </si>
  <si>
    <t>000 1 01 02000 01 0000 110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</si>
  <si>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</si>
  <si>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</si>
  <si>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</si>
  <si>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</si>
  <si>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</si>
  <si>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</si>
  <si>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</si>
  <si>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</si>
  <si>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</si>
  <si>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</si>
  <si>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</si>
  <si>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</si>
  <si>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</si>
  <si>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на 2019 год</t>
  </si>
  <si>
    <t>000 1 17 05000 04 0000 180</t>
  </si>
  <si>
    <t>ПРОЧИЕ НЕНАЛОГОВЫЕ ДОХОДЫ</t>
  </si>
  <si>
    <t>000 2 02 30000 00 0000 151</t>
  </si>
  <si>
    <t>000 2 02 20000 00 0000 151</t>
  </si>
  <si>
    <t>000 2 02 10000 00 0000 151</t>
  </si>
  <si>
    <t>000 2 02 40000 00 0000 151</t>
  </si>
  <si>
    <t>000 2 07 04000 04 0000 180</t>
  </si>
  <si>
    <t>906 2 07 04000 04 0000 180</t>
  </si>
  <si>
    <t>908 2 07 04000 04 0000 180</t>
  </si>
  <si>
    <t>Приложение № 2</t>
  </si>
  <si>
    <t>919 1 13 02994 04 0000 130</t>
  </si>
  <si>
    <t>Свод доходов бюджета городского округа Заречный на 2019 и 2020 годы</t>
  </si>
  <si>
    <t>на 2020 год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</si>
  <si>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</si>
  <si>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</si>
  <si>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</si>
  <si>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</si>
  <si>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901 2 02 35120 04 0000 151</t>
  </si>
  <si>
    <t>901 2 02 30022 04 0000 151</t>
  </si>
  <si>
    <t>Субвенции на осуществление государственного полномочия Свердловской области по созданию административных комиссий</t>
  </si>
  <si>
    <t>от 21.12.2017 г. № 144-Р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</si>
</sst>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1" fillId="0" borderId="12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179" fontId="8" fillId="33" borderId="10" xfId="60" applyNumberFormat="1" applyFont="1" applyFill="1" applyBorder="1" applyAlignment="1">
      <alignment horizontal="center"/>
    </xf>
    <xf numFmtId="179" fontId="12" fillId="33" borderId="12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2" fillId="33" borderId="11" xfId="60" applyNumberFormat="1" applyFont="1" applyFill="1" applyBorder="1" applyAlignment="1">
      <alignment horizontal="center"/>
    </xf>
    <xf numFmtId="179" fontId="12" fillId="33" borderId="10" xfId="60" applyNumberFormat="1" applyFont="1" applyFill="1" applyBorder="1" applyAlignment="1">
      <alignment horizontal="center"/>
    </xf>
    <xf numFmtId="179" fontId="8" fillId="33" borderId="12" xfId="6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D4" sqref="D4:E4"/>
    </sheetView>
  </sheetViews>
  <sheetFormatPr defaultColWidth="9.00390625" defaultRowHeight="12.75"/>
  <cols>
    <col min="1" max="1" width="3.375" style="0" customWidth="1"/>
    <col min="2" max="2" width="22.00390625" style="0" customWidth="1"/>
    <col min="3" max="3" width="39.375" style="0" customWidth="1"/>
    <col min="4" max="4" width="15.25390625" style="0" customWidth="1"/>
    <col min="5" max="5" width="15.375" style="0" customWidth="1"/>
  </cols>
  <sheetData>
    <row r="1" spans="3:5" ht="15.75">
      <c r="C1" s="4"/>
      <c r="D1" s="52" t="s">
        <v>121</v>
      </c>
      <c r="E1" s="53"/>
    </row>
    <row r="2" spans="3:5" ht="15.75">
      <c r="C2" s="4"/>
      <c r="D2" s="52" t="s">
        <v>72</v>
      </c>
      <c r="E2" s="53"/>
    </row>
    <row r="3" spans="3:5" ht="15.75">
      <c r="C3" s="4"/>
      <c r="D3" s="52" t="s">
        <v>73</v>
      </c>
      <c r="E3" s="53"/>
    </row>
    <row r="4" spans="3:5" ht="15.75">
      <c r="C4" s="4"/>
      <c r="D4" s="52" t="s">
        <v>132</v>
      </c>
      <c r="E4" s="53"/>
    </row>
    <row r="6" spans="2:5" ht="17.25" customHeight="1">
      <c r="B6" s="62" t="s">
        <v>123</v>
      </c>
      <c r="C6" s="53"/>
      <c r="D6" s="53"/>
      <c r="E6" s="53"/>
    </row>
    <row r="7" spans="2:4" ht="12.75">
      <c r="B7" s="1"/>
      <c r="C7" s="1"/>
      <c r="D7" s="1"/>
    </row>
    <row r="8" spans="1:5" ht="16.5" customHeight="1">
      <c r="A8" s="58" t="s">
        <v>71</v>
      </c>
      <c r="B8" s="54" t="s">
        <v>70</v>
      </c>
      <c r="C8" s="54" t="s">
        <v>69</v>
      </c>
      <c r="D8" s="63" t="s">
        <v>74</v>
      </c>
      <c r="E8" s="64"/>
    </row>
    <row r="9" spans="1:5" ht="24" customHeight="1">
      <c r="A9" s="59"/>
      <c r="B9" s="55"/>
      <c r="C9" s="55"/>
      <c r="D9" s="43" t="s">
        <v>111</v>
      </c>
      <c r="E9" s="43" t="s">
        <v>124</v>
      </c>
    </row>
    <row r="10" spans="1:5" ht="31.5">
      <c r="A10" s="5">
        <v>1</v>
      </c>
      <c r="B10" s="17" t="s">
        <v>14</v>
      </c>
      <c r="C10" s="9" t="s">
        <v>91</v>
      </c>
      <c r="D10" s="49">
        <f>SUM(D11+D13+D15+D19+D22+D25+D33+D35+D42+D49+D50)</f>
        <v>473595786</v>
      </c>
      <c r="E10" s="49">
        <f>SUM(E11+E13+E15+E19+E22+E25+E33+E35+E42+E49+D50)</f>
        <v>492687949</v>
      </c>
    </row>
    <row r="11" spans="1:5" ht="21.75" customHeight="1">
      <c r="A11" s="5">
        <v>2</v>
      </c>
      <c r="B11" s="17" t="s">
        <v>37</v>
      </c>
      <c r="C11" s="40" t="s">
        <v>92</v>
      </c>
      <c r="D11" s="44">
        <f>SUM(D12:D12)</f>
        <v>282889000</v>
      </c>
      <c r="E11" s="44">
        <f>SUM(E12:E12)</f>
        <v>298838000</v>
      </c>
    </row>
    <row r="12" spans="1:5" ht="19.5" customHeight="1">
      <c r="A12" s="5">
        <v>3</v>
      </c>
      <c r="B12" s="21" t="s">
        <v>97</v>
      </c>
      <c r="C12" s="9" t="s">
        <v>93</v>
      </c>
      <c r="D12" s="45">
        <v>282889000</v>
      </c>
      <c r="E12" s="45">
        <v>298838000</v>
      </c>
    </row>
    <row r="13" spans="1:5" ht="69" customHeight="1">
      <c r="A13" s="5">
        <v>4</v>
      </c>
      <c r="B13" s="20" t="s">
        <v>56</v>
      </c>
      <c r="C13" s="40" t="s">
        <v>94</v>
      </c>
      <c r="D13" s="46">
        <f>SUM(D14:D14)</f>
        <v>7547000</v>
      </c>
      <c r="E13" s="46">
        <f>SUM(E14:E14)</f>
        <v>7999000</v>
      </c>
    </row>
    <row r="14" spans="1:5" ht="49.5" customHeight="1">
      <c r="A14" s="5">
        <v>5</v>
      </c>
      <c r="B14" s="14" t="s">
        <v>86</v>
      </c>
      <c r="C14" s="11" t="s">
        <v>84</v>
      </c>
      <c r="D14" s="47">
        <v>7547000</v>
      </c>
      <c r="E14" s="47">
        <v>7999000</v>
      </c>
    </row>
    <row r="15" spans="1:5" ht="18" customHeight="1">
      <c r="A15" s="6">
        <v>6</v>
      </c>
      <c r="B15" s="20" t="s">
        <v>57</v>
      </c>
      <c r="C15" s="9" t="s">
        <v>90</v>
      </c>
      <c r="D15" s="46">
        <f>SUM(D16:D18)</f>
        <v>29292000</v>
      </c>
      <c r="E15" s="46">
        <f>SUM(E16:E18)</f>
        <v>30023000</v>
      </c>
    </row>
    <row r="16" spans="1:5" ht="34.5" customHeight="1">
      <c r="A16" s="6">
        <v>7</v>
      </c>
      <c r="B16" s="18" t="s">
        <v>87</v>
      </c>
      <c r="C16" s="11" t="s">
        <v>85</v>
      </c>
      <c r="D16" s="47">
        <v>9171000</v>
      </c>
      <c r="E16" s="47">
        <v>9666000</v>
      </c>
    </row>
    <row r="17" spans="1:5" ht="34.5" customHeight="1">
      <c r="A17" s="6">
        <v>8</v>
      </c>
      <c r="B17" s="18" t="s">
        <v>15</v>
      </c>
      <c r="C17" s="10" t="s">
        <v>35</v>
      </c>
      <c r="D17" s="48">
        <v>16700000</v>
      </c>
      <c r="E17" s="48">
        <v>16700000</v>
      </c>
    </row>
    <row r="18" spans="1:5" ht="33" customHeight="1">
      <c r="A18" s="6">
        <v>9</v>
      </c>
      <c r="B18" s="19" t="s">
        <v>38</v>
      </c>
      <c r="C18" s="12" t="s">
        <v>34</v>
      </c>
      <c r="D18" s="45">
        <v>3421000</v>
      </c>
      <c r="E18" s="45">
        <v>3657000</v>
      </c>
    </row>
    <row r="19" spans="1:5" ht="18" customHeight="1">
      <c r="A19" s="6">
        <v>10</v>
      </c>
      <c r="B19" s="17" t="s">
        <v>58</v>
      </c>
      <c r="C19" s="9" t="s">
        <v>89</v>
      </c>
      <c r="D19" s="49">
        <f>SUM(D20+D21)</f>
        <v>33140000</v>
      </c>
      <c r="E19" s="49">
        <f>SUM(E20+E21)</f>
        <v>33394000</v>
      </c>
    </row>
    <row r="20" spans="1:5" ht="16.5" customHeight="1">
      <c r="A20" s="6">
        <v>11</v>
      </c>
      <c r="B20" s="16" t="s">
        <v>16</v>
      </c>
      <c r="C20" s="7" t="s">
        <v>1</v>
      </c>
      <c r="D20" s="45">
        <v>10140000</v>
      </c>
      <c r="E20" s="45">
        <v>10394000</v>
      </c>
    </row>
    <row r="21" spans="1:5" ht="16.5" customHeight="1">
      <c r="A21" s="6">
        <v>12</v>
      </c>
      <c r="B21" s="16" t="s">
        <v>17</v>
      </c>
      <c r="C21" s="8" t="s">
        <v>0</v>
      </c>
      <c r="D21" s="45">
        <v>23000000</v>
      </c>
      <c r="E21" s="45">
        <v>23000000</v>
      </c>
    </row>
    <row r="22" spans="1:5" ht="16.5" customHeight="1">
      <c r="A22" s="6">
        <v>13</v>
      </c>
      <c r="B22" s="15" t="s">
        <v>5</v>
      </c>
      <c r="C22" s="9" t="s">
        <v>88</v>
      </c>
      <c r="D22" s="44">
        <f>SUM(D23:D24)</f>
        <v>2511000</v>
      </c>
      <c r="E22" s="44">
        <f>SUM(E23:E24)</f>
        <v>2561000</v>
      </c>
    </row>
    <row r="23" spans="1:5" ht="78" customHeight="1">
      <c r="A23" s="6">
        <v>14</v>
      </c>
      <c r="B23" s="14" t="s">
        <v>20</v>
      </c>
      <c r="C23" s="13" t="s">
        <v>59</v>
      </c>
      <c r="D23" s="48">
        <v>2500000</v>
      </c>
      <c r="E23" s="48">
        <v>2550000</v>
      </c>
    </row>
    <row r="24" spans="1:5" ht="49.5" customHeight="1">
      <c r="A24" s="6">
        <v>15</v>
      </c>
      <c r="B24" s="14" t="s">
        <v>96</v>
      </c>
      <c r="C24" s="10" t="s">
        <v>95</v>
      </c>
      <c r="D24" s="48">
        <v>11000</v>
      </c>
      <c r="E24" s="48">
        <v>11000</v>
      </c>
    </row>
    <row r="25" spans="1:5" ht="79.5" customHeight="1">
      <c r="A25" s="5">
        <v>16</v>
      </c>
      <c r="B25" s="50" t="s">
        <v>6</v>
      </c>
      <c r="C25" s="40" t="s">
        <v>98</v>
      </c>
      <c r="D25" s="49">
        <f>SUM(D26+D31)</f>
        <v>54460542</v>
      </c>
      <c r="E25" s="49">
        <f>SUM(E26+E31)</f>
        <v>54751954</v>
      </c>
    </row>
    <row r="26" spans="1:5" ht="142.5" customHeight="1">
      <c r="A26" s="6">
        <v>17</v>
      </c>
      <c r="B26" s="22" t="s">
        <v>9</v>
      </c>
      <c r="C26" s="23" t="s">
        <v>39</v>
      </c>
      <c r="D26" s="47">
        <f>SUM(D27:D30)</f>
        <v>54269542</v>
      </c>
      <c r="E26" s="47">
        <f>SUM(E27:E30)</f>
        <v>54560954</v>
      </c>
    </row>
    <row r="27" spans="1:5" ht="132" customHeight="1">
      <c r="A27" s="6">
        <v>18</v>
      </c>
      <c r="B27" s="26" t="s">
        <v>36</v>
      </c>
      <c r="C27" s="27" t="s">
        <v>10</v>
      </c>
      <c r="D27" s="48">
        <v>23836950</v>
      </c>
      <c r="E27" s="48">
        <v>23316970</v>
      </c>
    </row>
    <row r="28" spans="1:5" ht="119.25" customHeight="1">
      <c r="A28" s="6">
        <v>19</v>
      </c>
      <c r="B28" s="24" t="s">
        <v>21</v>
      </c>
      <c r="C28" s="25" t="s">
        <v>40</v>
      </c>
      <c r="D28" s="48">
        <v>4438980</v>
      </c>
      <c r="E28" s="48">
        <v>4016660</v>
      </c>
    </row>
    <row r="29" spans="1:5" ht="96" customHeight="1">
      <c r="A29" s="6">
        <v>20</v>
      </c>
      <c r="B29" s="24" t="s">
        <v>30</v>
      </c>
      <c r="C29" s="25" t="s">
        <v>31</v>
      </c>
      <c r="D29" s="48">
        <v>350172</v>
      </c>
      <c r="E29" s="48">
        <v>392184</v>
      </c>
    </row>
    <row r="30" spans="1:5" ht="52.5" customHeight="1">
      <c r="A30" s="6">
        <v>21</v>
      </c>
      <c r="B30" s="24" t="s">
        <v>41</v>
      </c>
      <c r="C30" s="25" t="s">
        <v>42</v>
      </c>
      <c r="D30" s="48">
        <f>22053000+1348000+2242440</f>
        <v>25643440</v>
      </c>
      <c r="E30" s="48">
        <f>23155000+1348000+2332140</f>
        <v>26835140</v>
      </c>
    </row>
    <row r="31" spans="1:5" ht="141.75" customHeight="1">
      <c r="A31" s="6">
        <v>22</v>
      </c>
      <c r="B31" s="28" t="s">
        <v>11</v>
      </c>
      <c r="C31" s="29" t="s">
        <v>60</v>
      </c>
      <c r="D31" s="45">
        <f>SUM(D32)</f>
        <v>191000</v>
      </c>
      <c r="E31" s="45">
        <f>SUM(E32)</f>
        <v>191000</v>
      </c>
    </row>
    <row r="32" spans="1:5" ht="127.5" customHeight="1">
      <c r="A32" s="6">
        <v>23</v>
      </c>
      <c r="B32" s="30" t="s">
        <v>23</v>
      </c>
      <c r="C32" s="31" t="s">
        <v>43</v>
      </c>
      <c r="D32" s="45">
        <v>191000</v>
      </c>
      <c r="E32" s="45">
        <v>191000</v>
      </c>
    </row>
    <row r="33" spans="1:5" ht="37.5" customHeight="1">
      <c r="A33" s="6">
        <v>24</v>
      </c>
      <c r="B33" s="17" t="s">
        <v>7</v>
      </c>
      <c r="C33" s="9" t="s">
        <v>99</v>
      </c>
      <c r="D33" s="49">
        <f>+D34</f>
        <v>1026000</v>
      </c>
      <c r="E33" s="49">
        <f>+E34</f>
        <v>1067000</v>
      </c>
    </row>
    <row r="34" spans="1:5" ht="36" customHeight="1">
      <c r="A34" s="6">
        <v>25</v>
      </c>
      <c r="B34" s="16" t="s">
        <v>27</v>
      </c>
      <c r="C34" s="7" t="s">
        <v>3</v>
      </c>
      <c r="D34" s="45">
        <v>1026000</v>
      </c>
      <c r="E34" s="45">
        <v>1067000</v>
      </c>
    </row>
    <row r="35" spans="1:5" ht="32.25" customHeight="1">
      <c r="A35" s="6">
        <v>27</v>
      </c>
      <c r="B35" s="17" t="s">
        <v>25</v>
      </c>
      <c r="C35" s="9" t="s">
        <v>100</v>
      </c>
      <c r="D35" s="49">
        <f>SUM(D36+D40+D41)</f>
        <v>55506244</v>
      </c>
      <c r="E35" s="49">
        <f>SUM(E36+E40+E41)</f>
        <v>55820885</v>
      </c>
    </row>
    <row r="36" spans="1:5" ht="64.5" customHeight="1">
      <c r="A36" s="6">
        <v>28</v>
      </c>
      <c r="B36" s="16" t="s">
        <v>44</v>
      </c>
      <c r="C36" s="7" t="s">
        <v>61</v>
      </c>
      <c r="D36" s="45">
        <f>SUM(D37:D39)</f>
        <v>45556244</v>
      </c>
      <c r="E36" s="45">
        <f>SUM(E37:E39)</f>
        <v>45870885</v>
      </c>
    </row>
    <row r="37" spans="1:5" ht="96" customHeight="1">
      <c r="A37" s="6">
        <v>29</v>
      </c>
      <c r="B37" s="16" t="s">
        <v>45</v>
      </c>
      <c r="C37" s="11" t="s">
        <v>101</v>
      </c>
      <c r="D37" s="45">
        <v>32415617</v>
      </c>
      <c r="E37" s="45">
        <v>32640300</v>
      </c>
    </row>
    <row r="38" spans="1:5" ht="63" customHeight="1">
      <c r="A38" s="6">
        <v>30</v>
      </c>
      <c r="B38" s="16" t="s">
        <v>46</v>
      </c>
      <c r="C38" s="11" t="s">
        <v>102</v>
      </c>
      <c r="D38" s="45">
        <v>8485127</v>
      </c>
      <c r="E38" s="45">
        <v>8543627</v>
      </c>
    </row>
    <row r="39" spans="1:5" ht="49.5" customHeight="1">
      <c r="A39" s="6">
        <v>31</v>
      </c>
      <c r="B39" s="16" t="s">
        <v>47</v>
      </c>
      <c r="C39" s="11" t="s">
        <v>33</v>
      </c>
      <c r="D39" s="45">
        <v>4655500</v>
      </c>
      <c r="E39" s="45">
        <v>4686958</v>
      </c>
    </row>
    <row r="40" spans="1:5" ht="49.5" customHeight="1">
      <c r="A40" s="6">
        <v>32</v>
      </c>
      <c r="B40" s="16" t="s">
        <v>48</v>
      </c>
      <c r="C40" s="7" t="s">
        <v>26</v>
      </c>
      <c r="D40" s="45">
        <v>9650000</v>
      </c>
      <c r="E40" s="45">
        <v>9650000</v>
      </c>
    </row>
    <row r="41" spans="1:5" ht="36" customHeight="1">
      <c r="A41" s="6">
        <v>33</v>
      </c>
      <c r="B41" s="16" t="s">
        <v>122</v>
      </c>
      <c r="C41" s="7" t="s">
        <v>110</v>
      </c>
      <c r="D41" s="45">
        <v>300000</v>
      </c>
      <c r="E41" s="45">
        <v>300000</v>
      </c>
    </row>
    <row r="42" spans="1:5" ht="56.25" customHeight="1">
      <c r="A42" s="6">
        <v>34</v>
      </c>
      <c r="B42" s="17" t="s">
        <v>12</v>
      </c>
      <c r="C42" s="9" t="s">
        <v>103</v>
      </c>
      <c r="D42" s="49">
        <f>SUM(D43+D45)</f>
        <v>3922000</v>
      </c>
      <c r="E42" s="49">
        <f>SUM(E43+E45)</f>
        <v>4852110</v>
      </c>
    </row>
    <row r="43" spans="1:5" ht="122.25" customHeight="1">
      <c r="A43" s="6">
        <v>35</v>
      </c>
      <c r="B43" s="16" t="s">
        <v>22</v>
      </c>
      <c r="C43" s="29" t="s">
        <v>62</v>
      </c>
      <c r="D43" s="45">
        <f>SUM(D44:D44)</f>
        <v>3422000</v>
      </c>
      <c r="E43" s="45">
        <f>SUM(E44:E44)</f>
        <v>3084000</v>
      </c>
    </row>
    <row r="44" spans="1:5" ht="140.25" customHeight="1">
      <c r="A44" s="6">
        <v>36</v>
      </c>
      <c r="B44" s="32" t="s">
        <v>28</v>
      </c>
      <c r="C44" s="31" t="s">
        <v>49</v>
      </c>
      <c r="D44" s="48">
        <v>3422000</v>
      </c>
      <c r="E44" s="48">
        <v>3084000</v>
      </c>
    </row>
    <row r="45" spans="1:5" ht="51" customHeight="1">
      <c r="A45" s="6">
        <v>37</v>
      </c>
      <c r="B45" s="16" t="s">
        <v>24</v>
      </c>
      <c r="C45" s="7" t="s">
        <v>63</v>
      </c>
      <c r="D45" s="45">
        <f>SUM(D46:D48)</f>
        <v>500000</v>
      </c>
      <c r="E45" s="45">
        <f>SUM(E46:E48)</f>
        <v>1768110</v>
      </c>
    </row>
    <row r="46" spans="1:5" ht="84" customHeight="1">
      <c r="A46" s="6">
        <v>38</v>
      </c>
      <c r="B46" s="32" t="s">
        <v>75</v>
      </c>
      <c r="C46" s="31" t="s">
        <v>13</v>
      </c>
      <c r="D46" s="48">
        <v>300000</v>
      </c>
      <c r="E46" s="48">
        <v>300000</v>
      </c>
    </row>
    <row r="47" spans="1:5" ht="98.25" customHeight="1">
      <c r="A47" s="6">
        <v>39</v>
      </c>
      <c r="B47" s="32" t="s">
        <v>29</v>
      </c>
      <c r="C47" s="31" t="s">
        <v>50</v>
      </c>
      <c r="D47" s="47">
        <v>50000</v>
      </c>
      <c r="E47" s="47">
        <v>1418110</v>
      </c>
    </row>
    <row r="48" spans="1:5" ht="144.75" customHeight="1">
      <c r="A48" s="6"/>
      <c r="B48" s="32" t="s">
        <v>125</v>
      </c>
      <c r="C48" s="51" t="s">
        <v>126</v>
      </c>
      <c r="D48" s="47">
        <v>150000</v>
      </c>
      <c r="E48" s="47">
        <v>50000</v>
      </c>
    </row>
    <row r="49" spans="1:5" ht="34.5" customHeight="1">
      <c r="A49" s="6">
        <v>40</v>
      </c>
      <c r="B49" s="33" t="s">
        <v>8</v>
      </c>
      <c r="C49" s="40" t="s">
        <v>104</v>
      </c>
      <c r="D49" s="44">
        <f>3043000+109000</f>
        <v>3152000</v>
      </c>
      <c r="E49" s="44">
        <f>3119000+112000</f>
        <v>3231000</v>
      </c>
    </row>
    <row r="50" spans="1:5" ht="19.5" customHeight="1">
      <c r="A50" s="6">
        <v>41</v>
      </c>
      <c r="B50" s="17" t="s">
        <v>112</v>
      </c>
      <c r="C50" s="40" t="s">
        <v>113</v>
      </c>
      <c r="D50" s="49">
        <v>150000</v>
      </c>
      <c r="E50" s="49">
        <v>150000</v>
      </c>
    </row>
    <row r="51" spans="1:5" ht="18.75" customHeight="1">
      <c r="A51" s="6">
        <v>42</v>
      </c>
      <c r="B51" s="60" t="s">
        <v>105</v>
      </c>
      <c r="C51" s="61"/>
      <c r="D51" s="49">
        <f>+D10</f>
        <v>473595786</v>
      </c>
      <c r="E51" s="49">
        <f>+E10</f>
        <v>492687949</v>
      </c>
    </row>
    <row r="52" spans="1:5" ht="19.5" customHeight="1">
      <c r="A52" s="6">
        <v>43</v>
      </c>
      <c r="B52" s="17" t="s">
        <v>4</v>
      </c>
      <c r="C52" s="9" t="s">
        <v>106</v>
      </c>
      <c r="D52" s="46">
        <f>SUM(D53+D72)</f>
        <v>596218700</v>
      </c>
      <c r="E52" s="46">
        <f>SUM(E53+E72)</f>
        <v>587045000</v>
      </c>
    </row>
    <row r="53" spans="1:5" ht="69" customHeight="1">
      <c r="A53" s="6">
        <v>44</v>
      </c>
      <c r="B53" s="34" t="s">
        <v>107</v>
      </c>
      <c r="C53" s="9" t="s">
        <v>108</v>
      </c>
      <c r="D53" s="44">
        <f>SUM(D54+D56+D59+D71)</f>
        <v>595868700</v>
      </c>
      <c r="E53" s="44">
        <f>SUM(E54+E56+E59+E71)</f>
        <v>586845000</v>
      </c>
    </row>
    <row r="54" spans="1:5" ht="54" customHeight="1">
      <c r="A54" s="6">
        <v>45</v>
      </c>
      <c r="B54" s="17" t="s">
        <v>116</v>
      </c>
      <c r="C54" s="35" t="s">
        <v>109</v>
      </c>
      <c r="D54" s="44">
        <f>SUM(D55)</f>
        <v>2528000</v>
      </c>
      <c r="E54" s="44">
        <f>SUM(E55)</f>
        <v>2260000</v>
      </c>
    </row>
    <row r="55" spans="1:5" ht="93.75" customHeight="1">
      <c r="A55" s="6">
        <v>46</v>
      </c>
      <c r="B55" s="16" t="s">
        <v>83</v>
      </c>
      <c r="C55" s="29" t="s">
        <v>68</v>
      </c>
      <c r="D55" s="48">
        <f>2022000+506000</f>
        <v>2528000</v>
      </c>
      <c r="E55" s="48">
        <f>1808000+452000</f>
        <v>2260000</v>
      </c>
    </row>
    <row r="56" spans="1:5" ht="49.5" customHeight="1">
      <c r="A56" s="6">
        <v>47</v>
      </c>
      <c r="B56" s="17" t="s">
        <v>115</v>
      </c>
      <c r="C56" s="38" t="s">
        <v>51</v>
      </c>
      <c r="D56" s="44">
        <f>SUM(D57:D58)</f>
        <v>135301400</v>
      </c>
      <c r="E56" s="44">
        <f>SUM(E57:E58)</f>
        <v>114347300</v>
      </c>
    </row>
    <row r="57" spans="1:5" ht="114.75" customHeight="1">
      <c r="A57" s="6">
        <v>49</v>
      </c>
      <c r="B57" s="16" t="s">
        <v>81</v>
      </c>
      <c r="C57" s="36" t="s">
        <v>127</v>
      </c>
      <c r="D57" s="48">
        <v>8524400</v>
      </c>
      <c r="E57" s="48">
        <v>8865300</v>
      </c>
    </row>
    <row r="58" spans="1:5" ht="77.25" customHeight="1">
      <c r="A58" s="6">
        <v>50</v>
      </c>
      <c r="B58" s="16" t="s">
        <v>82</v>
      </c>
      <c r="C58" s="36" t="s">
        <v>76</v>
      </c>
      <c r="D58" s="48">
        <v>126777000</v>
      </c>
      <c r="E58" s="48">
        <v>105482000</v>
      </c>
    </row>
    <row r="59" spans="1:5" ht="30" customHeight="1">
      <c r="A59" s="6">
        <v>51</v>
      </c>
      <c r="B59" s="17" t="s">
        <v>114</v>
      </c>
      <c r="C59" s="38" t="s">
        <v>18</v>
      </c>
      <c r="D59" s="44">
        <f>SUM(D60:D70)</f>
        <v>458039300</v>
      </c>
      <c r="E59" s="44">
        <f>SUM(E60:E70)</f>
        <v>470237700</v>
      </c>
    </row>
    <row r="60" spans="1:5" ht="82.5" customHeight="1">
      <c r="A60" s="6">
        <v>52</v>
      </c>
      <c r="B60" s="16" t="s">
        <v>78</v>
      </c>
      <c r="C60" s="36" t="s">
        <v>65</v>
      </c>
      <c r="D60" s="48">
        <v>15558000</v>
      </c>
      <c r="E60" s="48">
        <v>15557000</v>
      </c>
    </row>
    <row r="61" spans="1:5" ht="174.75" customHeight="1">
      <c r="A61" s="6"/>
      <c r="B61" s="16" t="s">
        <v>129</v>
      </c>
      <c r="C61" s="36" t="s">
        <v>128</v>
      </c>
      <c r="D61" s="48">
        <v>5100</v>
      </c>
      <c r="E61" s="48">
        <v>8300</v>
      </c>
    </row>
    <row r="62" spans="1:5" ht="101.25" customHeight="1">
      <c r="A62" s="6">
        <v>53</v>
      </c>
      <c r="B62" s="16" t="s">
        <v>130</v>
      </c>
      <c r="C62" s="9" t="s">
        <v>53</v>
      </c>
      <c r="D62" s="48">
        <v>4992000</v>
      </c>
      <c r="E62" s="48">
        <v>4992000</v>
      </c>
    </row>
    <row r="63" spans="1:5" ht="111" customHeight="1">
      <c r="A63" s="6">
        <v>54</v>
      </c>
      <c r="B63" s="16" t="s">
        <v>79</v>
      </c>
      <c r="C63" s="36" t="s">
        <v>52</v>
      </c>
      <c r="D63" s="48">
        <v>46000</v>
      </c>
      <c r="E63" s="48">
        <v>48000</v>
      </c>
    </row>
    <row r="64" spans="1:5" ht="111.75" customHeight="1">
      <c r="A64" s="6">
        <v>55</v>
      </c>
      <c r="B64" s="16" t="s">
        <v>79</v>
      </c>
      <c r="C64" s="36" t="s">
        <v>54</v>
      </c>
      <c r="D64" s="48">
        <v>100</v>
      </c>
      <c r="E64" s="48">
        <v>100</v>
      </c>
    </row>
    <row r="65" spans="1:5" ht="65.25" customHeight="1">
      <c r="A65" s="6">
        <v>56</v>
      </c>
      <c r="B65" s="16" t="s">
        <v>79</v>
      </c>
      <c r="C65" s="36" t="s">
        <v>131</v>
      </c>
      <c r="D65" s="48">
        <v>106400</v>
      </c>
      <c r="E65" s="48">
        <v>106400</v>
      </c>
    </row>
    <row r="66" spans="1:5" ht="109.5" customHeight="1">
      <c r="A66" s="6">
        <v>57</v>
      </c>
      <c r="B66" s="16" t="s">
        <v>79</v>
      </c>
      <c r="C66" s="36" t="s">
        <v>55</v>
      </c>
      <c r="D66" s="48">
        <v>73446000</v>
      </c>
      <c r="E66" s="48">
        <v>73446000</v>
      </c>
    </row>
    <row r="67" spans="1:5" ht="171" customHeight="1">
      <c r="A67" s="6">
        <v>58</v>
      </c>
      <c r="B67" s="16" t="s">
        <v>80</v>
      </c>
      <c r="C67" s="37" t="s">
        <v>66</v>
      </c>
      <c r="D67" s="48">
        <v>168602000</v>
      </c>
      <c r="E67" s="48">
        <v>173366000</v>
      </c>
    </row>
    <row r="68" spans="1:5" ht="96" customHeight="1">
      <c r="A68" s="5">
        <v>59</v>
      </c>
      <c r="B68" s="16" t="s">
        <v>80</v>
      </c>
      <c r="C68" s="36" t="s">
        <v>64</v>
      </c>
      <c r="D68" s="48">
        <v>194540000</v>
      </c>
      <c r="E68" s="48">
        <v>201968000</v>
      </c>
    </row>
    <row r="69" spans="1:5" ht="142.5" customHeight="1">
      <c r="A69" s="6">
        <v>60</v>
      </c>
      <c r="B69" s="16" t="s">
        <v>79</v>
      </c>
      <c r="C69" s="37" t="s">
        <v>67</v>
      </c>
      <c r="D69" s="48">
        <v>21000</v>
      </c>
      <c r="E69" s="48">
        <v>21000</v>
      </c>
    </row>
    <row r="70" spans="1:5" ht="84" customHeight="1">
      <c r="A70" s="6">
        <v>61</v>
      </c>
      <c r="B70" s="16" t="s">
        <v>79</v>
      </c>
      <c r="C70" s="37" t="s">
        <v>77</v>
      </c>
      <c r="D70" s="48">
        <v>722700</v>
      </c>
      <c r="E70" s="48">
        <v>724900</v>
      </c>
    </row>
    <row r="71" spans="1:5" ht="17.25" customHeight="1">
      <c r="A71" s="6">
        <v>62</v>
      </c>
      <c r="B71" s="17" t="s">
        <v>117</v>
      </c>
      <c r="C71" s="39" t="s">
        <v>19</v>
      </c>
      <c r="D71" s="44">
        <v>0</v>
      </c>
      <c r="E71" s="44">
        <v>0</v>
      </c>
    </row>
    <row r="72" spans="1:5" ht="36.75" customHeight="1">
      <c r="A72" s="6">
        <v>63</v>
      </c>
      <c r="B72" s="17" t="s">
        <v>118</v>
      </c>
      <c r="C72" s="42" t="s">
        <v>32</v>
      </c>
      <c r="D72" s="49">
        <f>SUM(D73:D74)</f>
        <v>350000</v>
      </c>
      <c r="E72" s="49">
        <f>SUM(E73:E74)</f>
        <v>200000</v>
      </c>
    </row>
    <row r="73" spans="1:5" ht="33" customHeight="1">
      <c r="A73" s="6">
        <v>64</v>
      </c>
      <c r="B73" s="16" t="s">
        <v>119</v>
      </c>
      <c r="C73" s="41" t="s">
        <v>32</v>
      </c>
      <c r="D73" s="45">
        <v>250000</v>
      </c>
      <c r="E73" s="45">
        <v>100000</v>
      </c>
    </row>
    <row r="74" spans="1:5" ht="38.25" customHeight="1">
      <c r="A74" s="6">
        <v>65</v>
      </c>
      <c r="B74" s="16" t="s">
        <v>120</v>
      </c>
      <c r="C74" s="41" t="s">
        <v>32</v>
      </c>
      <c r="D74" s="45">
        <v>100000</v>
      </c>
      <c r="E74" s="45">
        <v>100000</v>
      </c>
    </row>
    <row r="75" spans="1:5" ht="15.75">
      <c r="A75" s="5">
        <v>66</v>
      </c>
      <c r="B75" s="56" t="s">
        <v>2</v>
      </c>
      <c r="C75" s="57"/>
      <c r="D75" s="49">
        <f>+D51+D52</f>
        <v>1069814486</v>
      </c>
      <c r="E75" s="49">
        <f>+E51+E52</f>
        <v>1079732949</v>
      </c>
    </row>
    <row r="76" spans="3:4" ht="14.25">
      <c r="C76" s="2"/>
      <c r="D76" s="3"/>
    </row>
  </sheetData>
  <sheetProtection/>
  <mergeCells count="11">
    <mergeCell ref="B75:C75"/>
    <mergeCell ref="A8:A9"/>
    <mergeCell ref="B51:C51"/>
    <mergeCell ref="B6:E6"/>
    <mergeCell ref="D8:E8"/>
    <mergeCell ref="D1:E1"/>
    <mergeCell ref="D2:E2"/>
    <mergeCell ref="D3:E3"/>
    <mergeCell ref="D4:E4"/>
    <mergeCell ref="C8:C9"/>
    <mergeCell ref="B8:B9"/>
  </mergeCells>
  <printOptions/>
  <pageMargins left="0.68" right="0.23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2017-12-22T06:25:39Z</cp:lastPrinted>
  <dcterms:created xsi:type="dcterms:W3CDTF">1999-08-31T09:18:08Z</dcterms:created>
  <dcterms:modified xsi:type="dcterms:W3CDTF">2017-12-22T06:25:44Z</dcterms:modified>
  <cp:category/>
  <cp:version/>
  <cp:contentType/>
  <cp:contentStatus/>
</cp:coreProperties>
</file>