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1 квартал" sheetId="1" r:id="rId1"/>
  </sheets>
  <definedNames>
    <definedName name="_xlnm.Print_Titles" localSheetId="0">'1 квартал'!$9:$10</definedName>
    <definedName name="_xlnm.Print_Area" localSheetId="0">'1 квартал'!$A$1:$E$73</definedName>
  </definedNames>
  <calcPr fullCalcOnLoad="1"/>
</workbook>
</file>

<file path=xl/sharedStrings.xml><?xml version="1.0" encoding="utf-8"?>
<sst xmlns="http://schemas.openxmlformats.org/spreadsheetml/2006/main" count="136" uniqueCount="126">
  <si>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</si>
  <si>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</si>
  <si>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</si>
  <si>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</si>
  <si>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</si>
  <si>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</si>
  <si>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</si>
  <si>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</si>
  <si>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</si>
  <si>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</si>
  <si>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</si>
  <si>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</si>
  <si>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</si>
  <si>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</si>
  <si>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</si>
  <si>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</si>
  <si>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</si>
  <si>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</si>
  <si>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</si>
  <si>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</si>
  <si>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</si>
  <si>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</si>
  <si>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</si>
  <si>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</si>
  <si>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</si>
  <si>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</si>
  <si>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</si>
  <si>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</si>
  <si>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</si>
  <si>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</si>
  <si>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</si>
  <si>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</si>
  <si>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</si>
  <si>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</si>
  <si>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</si>
  <si>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</si>
  <si>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</si>
  <si>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</si>
  <si>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</si>
  <si>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</si>
  <si>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</si>
  <si>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</si>
  <si>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</si>
  <si>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</si>
  <si>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</si>
  <si>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</si>
  <si>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</si>
  <si>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</si>
  <si>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</si>
  <si>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%   исполнения к годовым назначениям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</si>
  <si>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</si>
  <si>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</si>
  <si>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</si>
  <si>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</si>
  <si>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</si>
  <si>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</si>
  <si>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</si>
  <si>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</si>
  <si>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</si>
  <si>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</si>
  <si>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</si>
  <si>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</si>
  <si>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</si>
  <si>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</si>
  <si>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</si>
  <si>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</si>
  <si>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</si>
  <si>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</si>
  <si>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</si>
  <si>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</si>
  <si>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</si>
  <si>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</si>
  <si>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</si>
  <si>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</si>
  <si>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</si>
  <si>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182 1 08 03010 01 1000 110</t>
  </si>
  <si>
    <t>048 1 12 01000 01 0000 120</t>
  </si>
  <si>
    <t>182 1 06 06032 04 0000 110</t>
  </si>
  <si>
    <t>182 1 06 06042 04 0000 110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</si>
  <si>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</si>
  <si>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</si>
  <si>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</si>
  <si>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</si>
  <si>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</si>
  <si>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</si>
  <si>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</si>
  <si>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</si>
  <si>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</si>
  <si>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Годовые назначения  2017 год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</si>
  <si>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</si>
  <si>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</si>
  <si>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</si>
  <si>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</si>
  <si>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000 2 02 15001 04 0000 151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</si>
  <si>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</si>
  <si>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</si>
  <si>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</si>
  <si>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</si>
  <si>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</si>
  <si>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</si>
  <si>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</si>
  <si>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</si>
  <si>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</si>
  <si>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</si>
  <si>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</si>
  <si>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</si>
  <si>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</si>
  <si>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906 2 07 04000 04 0000 180</t>
  </si>
  <si>
    <t>908 2 07 04000 04 0000 180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</si>
  <si>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</si>
  <si>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</si>
  <si>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</si>
  <si>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</si>
  <si>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</si>
  <si>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</si>
  <si>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</si>
  <si>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901 1 11 07014 04 0000 120</t>
  </si>
  <si>
    <t>Доходы от перечисления части прибыли, остающейся после уплаты и иных обязательных платежей муниципальных унитарных предприятий, созданных городскими округами</t>
  </si>
  <si>
    <t xml:space="preserve">от  №          </t>
  </si>
  <si>
    <t xml:space="preserve">    Исполнение бюджета по доходам городского округа Заречный</t>
  </si>
  <si>
    <t>за первый квартал 2017 года</t>
  </si>
  <si>
    <t xml:space="preserve">Думы городского округа </t>
  </si>
  <si>
    <t>Утверждено решением</t>
  </si>
  <si>
    <t>Земельный налог по обязательствам до 2006 г.</t>
  </si>
  <si>
    <t>Исполнение            за 1 квартал                    2017 года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</si>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</sst>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_р_._-;_-@_-"/>
    <numFmt numFmtId="178" formatCode="_-* #,##0.00_р_._-;\-* #,##0.00_р_._-;_-* &quot;-&quot;_р_._-;_-@_-"/>
  </numFmts>
  <fonts count="44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3" fontId="4" fillId="0" borderId="10" xfId="60" applyFont="1" applyBorder="1" applyAlignment="1">
      <alignment/>
    </xf>
    <xf numFmtId="43" fontId="1" fillId="0" borderId="10" xfId="60" applyFont="1" applyBorder="1" applyAlignment="1">
      <alignment/>
    </xf>
    <xf numFmtId="43" fontId="1" fillId="0" borderId="10" xfId="60" applyNumberFormat="1" applyFont="1" applyBorder="1" applyAlignment="1">
      <alignment/>
    </xf>
    <xf numFmtId="43" fontId="4" fillId="0" borderId="10" xfId="60" applyNumberFormat="1" applyFont="1" applyBorder="1" applyAlignment="1">
      <alignment/>
    </xf>
    <xf numFmtId="170" fontId="1" fillId="0" borderId="10" xfId="60" applyNumberFormat="1" applyFont="1" applyBorder="1" applyAlignment="1">
      <alignment/>
    </xf>
    <xf numFmtId="170" fontId="4" fillId="0" borderId="10" xfId="60" applyNumberFormat="1" applyFont="1" applyBorder="1" applyAlignment="1">
      <alignment/>
    </xf>
    <xf numFmtId="43" fontId="4" fillId="0" borderId="10" xfId="60" applyFont="1" applyBorder="1" applyAlignment="1">
      <alignment horizontal="center"/>
    </xf>
    <xf numFmtId="170" fontId="4" fillId="0" borderId="10" xfId="60" applyNumberFormat="1" applyFont="1" applyBorder="1" applyAlignment="1">
      <alignment horizontal="center"/>
    </xf>
    <xf numFmtId="169" fontId="1" fillId="0" borderId="10" xfId="6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 wrapText="1" shrinkToFi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wrapText="1" shrinkToFit="1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applyProtection="1">
      <alignment wrapText="1"/>
      <protection locked="0"/>
    </xf>
    <xf numFmtId="16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164" fontId="4" fillId="0" borderId="10" xfId="0" applyNumberFormat="1" applyFont="1" applyBorder="1" applyAlignment="1">
      <alignment horizontal="center"/>
    </xf>
    <xf numFmtId="170" fontId="4" fillId="33" borderId="10" xfId="6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 applyProtection="1">
      <alignment wrapText="1"/>
      <protection locked="0"/>
    </xf>
    <xf numFmtId="2" fontId="1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164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64">
      <selection activeCell="B58" sqref="B58"/>
    </sheetView>
  </sheetViews>
  <sheetFormatPr defaultColWidth="9.00390625" defaultRowHeight="12.75"/>
  <cols>
    <col min="1" max="1" width="22.375" style="7" customWidth="1"/>
    <col min="2" max="2" width="40.375" style="7" customWidth="1"/>
    <col min="3" max="3" width="14.625" style="7" customWidth="1"/>
    <col min="4" max="4" width="15.125" style="7" customWidth="1"/>
    <col min="5" max="5" width="6.25390625" style="7" customWidth="1"/>
    <col min="6" max="16384" width="9.125" style="7" customWidth="1"/>
  </cols>
  <sheetData>
    <row r="1" spans="4:6" ht="13.5">
      <c r="D1" s="49" t="s">
        <v>63</v>
      </c>
      <c r="E1" s="49"/>
      <c r="F1" s="8"/>
    </row>
    <row r="2" spans="3:6" ht="13.5">
      <c r="C2" s="49" t="s">
        <v>122</v>
      </c>
      <c r="D2" s="50"/>
      <c r="E2" s="50"/>
      <c r="F2" s="8"/>
    </row>
    <row r="3" spans="3:6" ht="13.5">
      <c r="C3" s="49" t="s">
        <v>121</v>
      </c>
      <c r="D3" s="50"/>
      <c r="E3" s="50"/>
      <c r="F3" s="8"/>
    </row>
    <row r="4" spans="3:6" ht="13.5">
      <c r="C4" s="9"/>
      <c r="D4" s="49" t="s">
        <v>118</v>
      </c>
      <c r="E4" s="49"/>
      <c r="F4" s="8"/>
    </row>
    <row r="5" spans="2:6" ht="13.5">
      <c r="B5" s="10"/>
      <c r="D5" s="11"/>
      <c r="E5" s="11"/>
      <c r="F5" s="12"/>
    </row>
    <row r="6" spans="1:11" ht="13.5">
      <c r="A6" s="51" t="s">
        <v>119</v>
      </c>
      <c r="B6" s="52"/>
      <c r="C6" s="52"/>
      <c r="D6" s="52"/>
      <c r="E6" s="52"/>
      <c r="I6" s="46"/>
      <c r="J6" s="46"/>
      <c r="K6" s="46"/>
    </row>
    <row r="7" spans="1:11" ht="12.75">
      <c r="A7" s="53" t="s">
        <v>120</v>
      </c>
      <c r="B7" s="52"/>
      <c r="C7" s="52"/>
      <c r="D7" s="52"/>
      <c r="E7" s="52"/>
      <c r="F7" s="47"/>
      <c r="G7" s="47"/>
      <c r="H7" s="47"/>
      <c r="I7" s="47"/>
      <c r="J7" s="47"/>
      <c r="K7" s="47"/>
    </row>
    <row r="8" spans="4:11" ht="12.75">
      <c r="D8" s="7" t="s">
        <v>65</v>
      </c>
      <c r="I8" s="48"/>
      <c r="J8" s="48"/>
      <c r="K8" s="48"/>
    </row>
    <row r="9" spans="1:11" s="10" customFormat="1" ht="108" customHeight="1">
      <c r="A9" s="23" t="s">
        <v>52</v>
      </c>
      <c r="B9" s="24" t="s">
        <v>37</v>
      </c>
      <c r="C9" s="23" t="s">
        <v>88</v>
      </c>
      <c r="D9" s="23" t="s">
        <v>124</v>
      </c>
      <c r="E9" s="23" t="s">
        <v>49</v>
      </c>
      <c r="F9" s="7"/>
      <c r="G9" s="7"/>
      <c r="H9" s="7"/>
      <c r="I9" s="7"/>
      <c r="J9" s="7"/>
      <c r="K9" s="7"/>
    </row>
    <row r="10" spans="1:5" s="13" customFormat="1" ht="12.75">
      <c r="A10" s="25">
        <v>1</v>
      </c>
      <c r="B10" s="26">
        <v>2</v>
      </c>
      <c r="C10" s="27">
        <v>3</v>
      </c>
      <c r="D10" s="27">
        <v>4</v>
      </c>
      <c r="E10" s="27">
        <v>5</v>
      </c>
    </row>
    <row r="11" spans="1:5" ht="15" customHeight="1">
      <c r="A11" s="25" t="s">
        <v>7</v>
      </c>
      <c r="B11" s="28" t="s">
        <v>8</v>
      </c>
      <c r="C11" s="18">
        <f>+C12+C14+C15+C19+C24+C27+C30+C39+C41+C42+C43+C44</f>
        <v>292678920</v>
      </c>
      <c r="D11" s="16">
        <f>+D12+D14+D15+D19+D24+D27+D30+D39+D41+D42+D43+D44</f>
        <v>70524562.85999998</v>
      </c>
      <c r="E11" s="29">
        <f aca="true" t="shared" si="0" ref="E11:E18">+D11/C11*100</f>
        <v>24.096222187781745</v>
      </c>
    </row>
    <row r="12" spans="1:5" ht="15" customHeight="1">
      <c r="A12" s="25" t="s">
        <v>9</v>
      </c>
      <c r="B12" s="28" t="s">
        <v>10</v>
      </c>
      <c r="C12" s="18">
        <f>SUM(C13:C13)</f>
        <v>104890000</v>
      </c>
      <c r="D12" s="15">
        <f>SUM(D13:D13)</f>
        <v>29326357.19</v>
      </c>
      <c r="E12" s="29">
        <f t="shared" si="0"/>
        <v>27.959154533320625</v>
      </c>
    </row>
    <row r="13" spans="1:5" ht="18" customHeight="1">
      <c r="A13" s="1" t="s">
        <v>11</v>
      </c>
      <c r="B13" s="30" t="s">
        <v>4</v>
      </c>
      <c r="C13" s="19">
        <v>104890000</v>
      </c>
      <c r="D13" s="14">
        <v>29326357.19</v>
      </c>
      <c r="E13" s="31">
        <f t="shared" si="0"/>
        <v>27.959154533320625</v>
      </c>
    </row>
    <row r="14" spans="1:5" ht="36.75" customHeight="1">
      <c r="A14" s="25" t="s">
        <v>66</v>
      </c>
      <c r="B14" s="28" t="s">
        <v>67</v>
      </c>
      <c r="C14" s="18">
        <v>5381000</v>
      </c>
      <c r="D14" s="15">
        <v>1448922.2</v>
      </c>
      <c r="E14" s="29">
        <f t="shared" si="0"/>
        <v>26.926634454562347</v>
      </c>
    </row>
    <row r="15" spans="1:5" ht="16.5" customHeight="1">
      <c r="A15" s="25" t="s">
        <v>12</v>
      </c>
      <c r="B15" s="28" t="s">
        <v>13</v>
      </c>
      <c r="C15" s="18">
        <f>SUM(C16:C18)</f>
        <v>28680000</v>
      </c>
      <c r="D15" s="16">
        <f>SUM(D16:D18)</f>
        <v>8335479.43</v>
      </c>
      <c r="E15" s="29">
        <f t="shared" si="0"/>
        <v>29.06373580892608</v>
      </c>
    </row>
    <row r="16" spans="1:5" ht="26.25" customHeight="1">
      <c r="A16" s="1" t="s">
        <v>114</v>
      </c>
      <c r="B16" s="2" t="s">
        <v>113</v>
      </c>
      <c r="C16" s="32">
        <v>8260000</v>
      </c>
      <c r="D16" s="17">
        <v>2828455.78</v>
      </c>
      <c r="E16" s="31">
        <f t="shared" si="0"/>
        <v>34.242806053268765</v>
      </c>
    </row>
    <row r="17" spans="1:5" ht="29.25" customHeight="1">
      <c r="A17" s="1" t="s">
        <v>39</v>
      </c>
      <c r="B17" s="30" t="s">
        <v>14</v>
      </c>
      <c r="C17" s="19">
        <v>18100000</v>
      </c>
      <c r="D17" s="14">
        <v>4287212.33</v>
      </c>
      <c r="E17" s="31">
        <f t="shared" si="0"/>
        <v>23.68625596685083</v>
      </c>
    </row>
    <row r="18" spans="1:5" ht="41.25" customHeight="1">
      <c r="A18" s="1" t="s">
        <v>115</v>
      </c>
      <c r="B18" s="30" t="s">
        <v>61</v>
      </c>
      <c r="C18" s="19">
        <v>2320000</v>
      </c>
      <c r="D18" s="14">
        <v>1219811.32</v>
      </c>
      <c r="E18" s="31">
        <f t="shared" si="0"/>
        <v>52.57807413793104</v>
      </c>
    </row>
    <row r="19" spans="1:5" ht="17.25" customHeight="1">
      <c r="A19" s="25" t="s">
        <v>15</v>
      </c>
      <c r="B19" s="28" t="s">
        <v>16</v>
      </c>
      <c r="C19" s="18">
        <f>SUM(C20:C21)</f>
        <v>28100000</v>
      </c>
      <c r="D19" s="15">
        <f>SUM(D20:D21)</f>
        <v>5741745.37</v>
      </c>
      <c r="E19" s="29">
        <f aca="true" t="shared" si="1" ref="E19:E26">+D19/C19*100</f>
        <v>20.433257544483986</v>
      </c>
    </row>
    <row r="20" spans="1:5" ht="15.75" customHeight="1">
      <c r="A20" s="1" t="s">
        <v>40</v>
      </c>
      <c r="B20" s="30" t="s">
        <v>5</v>
      </c>
      <c r="C20" s="19">
        <v>5100000</v>
      </c>
      <c r="D20" s="14">
        <v>918626.18</v>
      </c>
      <c r="E20" s="31">
        <f t="shared" si="1"/>
        <v>18.012278039215687</v>
      </c>
    </row>
    <row r="21" spans="1:5" ht="15" customHeight="1">
      <c r="A21" s="1" t="s">
        <v>41</v>
      </c>
      <c r="B21" s="33" t="s">
        <v>6</v>
      </c>
      <c r="C21" s="32">
        <f>SUM(C22:C23)</f>
        <v>23000000</v>
      </c>
      <c r="D21" s="17">
        <f>SUM(D22:D23)</f>
        <v>4823119.19</v>
      </c>
      <c r="E21" s="31">
        <f t="shared" si="1"/>
        <v>20.97008343478261</v>
      </c>
    </row>
    <row r="22" spans="1:5" ht="13.5" customHeight="1">
      <c r="A22" s="1" t="s">
        <v>77</v>
      </c>
      <c r="B22" s="2" t="s">
        <v>81</v>
      </c>
      <c r="C22" s="32">
        <v>16000000</v>
      </c>
      <c r="D22" s="14">
        <v>4017211.68</v>
      </c>
      <c r="E22" s="31">
        <f t="shared" si="1"/>
        <v>25.107573</v>
      </c>
    </row>
    <row r="23" spans="1:5" ht="13.5" customHeight="1">
      <c r="A23" s="1" t="s">
        <v>78</v>
      </c>
      <c r="B23" s="2" t="s">
        <v>82</v>
      </c>
      <c r="C23" s="32">
        <v>7000000</v>
      </c>
      <c r="D23" s="14">
        <v>805907.51</v>
      </c>
      <c r="E23" s="31">
        <f t="shared" si="1"/>
        <v>11.51296442857143</v>
      </c>
    </row>
    <row r="24" spans="1:5" ht="17.25" customHeight="1">
      <c r="A24" s="25" t="s">
        <v>17</v>
      </c>
      <c r="B24" s="28" t="s">
        <v>18</v>
      </c>
      <c r="C24" s="18">
        <f>SUM(C25:C26)</f>
        <v>2550000</v>
      </c>
      <c r="D24" s="16">
        <f>SUM(D25:D26)</f>
        <v>373017.58</v>
      </c>
      <c r="E24" s="29">
        <f t="shared" si="1"/>
        <v>14.628140392156864</v>
      </c>
    </row>
    <row r="25" spans="1:5" ht="52.5" customHeight="1">
      <c r="A25" s="1" t="s">
        <v>75</v>
      </c>
      <c r="B25" s="2" t="s">
        <v>83</v>
      </c>
      <c r="C25" s="32">
        <v>2400000</v>
      </c>
      <c r="D25" s="14">
        <v>368017.58</v>
      </c>
      <c r="E25" s="31">
        <f t="shared" si="1"/>
        <v>15.334065833333336</v>
      </c>
    </row>
    <row r="26" spans="1:5" ht="29.25" customHeight="1">
      <c r="A26" s="1" t="s">
        <v>85</v>
      </c>
      <c r="B26" s="2" t="s">
        <v>84</v>
      </c>
      <c r="C26" s="32">
        <v>150000</v>
      </c>
      <c r="D26" s="14">
        <v>5000</v>
      </c>
      <c r="E26" s="31">
        <f t="shared" si="1"/>
        <v>3.3333333333333335</v>
      </c>
    </row>
    <row r="27" spans="1:5" ht="41.25" customHeight="1">
      <c r="A27" s="25" t="s">
        <v>19</v>
      </c>
      <c r="B27" s="28" t="s">
        <v>20</v>
      </c>
      <c r="C27" s="18">
        <f>SUM(C28:C29)</f>
        <v>0</v>
      </c>
      <c r="D27" s="15">
        <f>SUM(D28:D29)</f>
        <v>0</v>
      </c>
      <c r="E27" s="34">
        <f>SUM(E28:E29)</f>
        <v>0</v>
      </c>
    </row>
    <row r="28" spans="1:5" ht="16.5" customHeight="1">
      <c r="A28" s="1" t="s">
        <v>42</v>
      </c>
      <c r="B28" s="30" t="s">
        <v>123</v>
      </c>
      <c r="C28" s="19">
        <v>0</v>
      </c>
      <c r="D28" s="14">
        <v>0</v>
      </c>
      <c r="E28" s="35">
        <v>0</v>
      </c>
    </row>
    <row r="29" spans="1:5" ht="27" customHeight="1">
      <c r="A29" s="1" t="s">
        <v>62</v>
      </c>
      <c r="B29" s="30" t="s">
        <v>21</v>
      </c>
      <c r="C29" s="19">
        <v>0</v>
      </c>
      <c r="D29" s="14">
        <v>0</v>
      </c>
      <c r="E29" s="35">
        <v>0</v>
      </c>
    </row>
    <row r="30" spans="1:5" ht="54" customHeight="1">
      <c r="A30" s="25" t="s">
        <v>22</v>
      </c>
      <c r="B30" s="28" t="s">
        <v>23</v>
      </c>
      <c r="C30" s="18">
        <f>+C31+C38</f>
        <v>56877300</v>
      </c>
      <c r="D30" s="16">
        <f>+D31+D38+D37</f>
        <v>11441081.33</v>
      </c>
      <c r="E30" s="29">
        <f aca="true" t="shared" si="2" ref="E30:E36">+D30/C30*100</f>
        <v>20.115373496983857</v>
      </c>
    </row>
    <row r="31" spans="1:5" ht="90" customHeight="1">
      <c r="A31" s="1" t="s">
        <v>24</v>
      </c>
      <c r="B31" s="30" t="s">
        <v>53</v>
      </c>
      <c r="C31" s="19">
        <f>SUM(C32:C36)</f>
        <v>56621300</v>
      </c>
      <c r="D31" s="17">
        <f>SUM(D32:D36)</f>
        <v>11399561.7</v>
      </c>
      <c r="E31" s="31">
        <f t="shared" si="2"/>
        <v>20.132991824631365</v>
      </c>
    </row>
    <row r="32" spans="1:5" ht="80.25" customHeight="1">
      <c r="A32" s="1" t="s">
        <v>68</v>
      </c>
      <c r="B32" s="6" t="s">
        <v>125</v>
      </c>
      <c r="C32" s="19">
        <v>28281900</v>
      </c>
      <c r="D32" s="14">
        <v>5246877.01</v>
      </c>
      <c r="E32" s="31">
        <f t="shared" si="2"/>
        <v>18.552066904981633</v>
      </c>
    </row>
    <row r="33" spans="1:5" ht="91.5" customHeight="1">
      <c r="A33" s="1" t="s">
        <v>69</v>
      </c>
      <c r="B33" s="30" t="s">
        <v>70</v>
      </c>
      <c r="C33" s="19">
        <v>798400</v>
      </c>
      <c r="D33" s="14">
        <v>46258.81</v>
      </c>
      <c r="E33" s="31">
        <f t="shared" si="2"/>
        <v>5.793939128256512</v>
      </c>
    </row>
    <row r="34" spans="1:5" ht="117.75" customHeight="1">
      <c r="A34" s="1" t="s">
        <v>79</v>
      </c>
      <c r="B34" s="36" t="s">
        <v>80</v>
      </c>
      <c r="C34" s="19">
        <v>2430000</v>
      </c>
      <c r="D34" s="14">
        <v>64531.36</v>
      </c>
      <c r="E34" s="31">
        <f t="shared" si="2"/>
        <v>2.655611522633745</v>
      </c>
    </row>
    <row r="35" spans="1:5" ht="80.25" customHeight="1">
      <c r="A35" s="1" t="s">
        <v>56</v>
      </c>
      <c r="B35" s="30" t="s">
        <v>71</v>
      </c>
      <c r="C35" s="19">
        <v>989200</v>
      </c>
      <c r="D35" s="14">
        <v>25300.5</v>
      </c>
      <c r="E35" s="31">
        <f t="shared" si="2"/>
        <v>2.5576728669632027</v>
      </c>
    </row>
    <row r="36" spans="1:5" ht="42" customHeight="1">
      <c r="A36" s="1" t="s">
        <v>72</v>
      </c>
      <c r="B36" s="30" t="s">
        <v>73</v>
      </c>
      <c r="C36" s="19">
        <v>24121800</v>
      </c>
      <c r="D36" s="14">
        <v>6016594.02</v>
      </c>
      <c r="E36" s="31">
        <f t="shared" si="2"/>
        <v>24.94255826679601</v>
      </c>
    </row>
    <row r="37" spans="1:5" ht="54" customHeight="1">
      <c r="A37" s="1" t="s">
        <v>116</v>
      </c>
      <c r="B37" s="2" t="s">
        <v>117</v>
      </c>
      <c r="C37" s="19">
        <v>0</v>
      </c>
      <c r="D37" s="14">
        <v>1986.13</v>
      </c>
      <c r="E37" s="31"/>
    </row>
    <row r="38" spans="1:5" ht="78.75" customHeight="1">
      <c r="A38" s="1" t="s">
        <v>43</v>
      </c>
      <c r="B38" s="30" t="s">
        <v>64</v>
      </c>
      <c r="C38" s="19">
        <v>256000</v>
      </c>
      <c r="D38" s="14">
        <v>39533.5</v>
      </c>
      <c r="E38" s="31">
        <f aca="true" t="shared" si="3" ref="E38:E46">+D38/C38*100</f>
        <v>15.442773437499998</v>
      </c>
    </row>
    <row r="39" spans="1:5" ht="28.5" customHeight="1">
      <c r="A39" s="25" t="s">
        <v>25</v>
      </c>
      <c r="B39" s="28" t="s">
        <v>26</v>
      </c>
      <c r="C39" s="18">
        <f>SUM(C40:C40)</f>
        <v>399000</v>
      </c>
      <c r="D39" s="15">
        <f>SUM(D40:D40)</f>
        <v>489169.55</v>
      </c>
      <c r="E39" s="37">
        <f t="shared" si="3"/>
        <v>122.59888471177945</v>
      </c>
    </row>
    <row r="40" spans="1:5" ht="27" customHeight="1">
      <c r="A40" s="1" t="s">
        <v>76</v>
      </c>
      <c r="B40" s="30" t="s">
        <v>27</v>
      </c>
      <c r="C40" s="19">
        <v>399000</v>
      </c>
      <c r="D40" s="14">
        <v>489169.55</v>
      </c>
      <c r="E40" s="38">
        <f t="shared" si="3"/>
        <v>122.59888471177945</v>
      </c>
    </row>
    <row r="41" spans="1:5" ht="27" customHeight="1">
      <c r="A41" s="25" t="s">
        <v>28</v>
      </c>
      <c r="B41" s="28" t="s">
        <v>29</v>
      </c>
      <c r="C41" s="18">
        <v>57901720</v>
      </c>
      <c r="D41" s="15">
        <v>11135131.34</v>
      </c>
      <c r="E41" s="29">
        <f t="shared" si="3"/>
        <v>19.231089059185116</v>
      </c>
    </row>
    <row r="42" spans="1:5" ht="27.75" customHeight="1">
      <c r="A42" s="25" t="s">
        <v>30</v>
      </c>
      <c r="B42" s="28" t="s">
        <v>31</v>
      </c>
      <c r="C42" s="18">
        <v>6086900</v>
      </c>
      <c r="D42" s="15">
        <v>1707220.52</v>
      </c>
      <c r="E42" s="29">
        <f t="shared" si="3"/>
        <v>28.047454697793622</v>
      </c>
    </row>
    <row r="43" spans="1:5" ht="28.5" customHeight="1">
      <c r="A43" s="25" t="s">
        <v>0</v>
      </c>
      <c r="B43" s="28" t="s">
        <v>1</v>
      </c>
      <c r="C43" s="18">
        <v>1760000</v>
      </c>
      <c r="D43" s="15">
        <v>512318.35</v>
      </c>
      <c r="E43" s="29">
        <f t="shared" si="3"/>
        <v>29.10899715909091</v>
      </c>
    </row>
    <row r="44" spans="1:5" ht="21" customHeight="1">
      <c r="A44" s="25" t="s">
        <v>2</v>
      </c>
      <c r="B44" s="28" t="s">
        <v>3</v>
      </c>
      <c r="C44" s="18">
        <f>SUM(C45:C46)</f>
        <v>53000</v>
      </c>
      <c r="D44" s="16">
        <f>SUM(D45:D46)</f>
        <v>14120</v>
      </c>
      <c r="E44" s="29">
        <f t="shared" si="3"/>
        <v>26.641509433962263</v>
      </c>
    </row>
    <row r="45" spans="1:5" ht="25.5">
      <c r="A45" s="1" t="s">
        <v>58</v>
      </c>
      <c r="B45" s="30" t="s">
        <v>59</v>
      </c>
      <c r="C45" s="19">
        <v>0</v>
      </c>
      <c r="D45" s="14"/>
      <c r="E45" s="29"/>
    </row>
    <row r="46" spans="1:5" ht="25.5">
      <c r="A46" s="1" t="s">
        <v>58</v>
      </c>
      <c r="B46" s="30" t="s">
        <v>86</v>
      </c>
      <c r="C46" s="19">
        <v>53000</v>
      </c>
      <c r="D46" s="14">
        <v>14120</v>
      </c>
      <c r="E46" s="31">
        <f t="shared" si="3"/>
        <v>26.641509433962263</v>
      </c>
    </row>
    <row r="47" spans="1:5" ht="20.25" customHeight="1">
      <c r="A47" s="43"/>
      <c r="B47" s="28" t="s">
        <v>36</v>
      </c>
      <c r="C47" s="18">
        <f>+C11</f>
        <v>292678920</v>
      </c>
      <c r="D47" s="16">
        <f>+D11</f>
        <v>70524562.85999998</v>
      </c>
      <c r="E47" s="29">
        <f aca="true" t="shared" si="4" ref="E47:E55">+D47/C47*100</f>
        <v>24.096222187781745</v>
      </c>
    </row>
    <row r="48" spans="1:5" ht="20.25" customHeight="1">
      <c r="A48" s="27" t="s">
        <v>32</v>
      </c>
      <c r="B48" s="45" t="s">
        <v>33</v>
      </c>
      <c r="C48" s="18">
        <f>+C49+C68+C71+C72</f>
        <v>707807600</v>
      </c>
      <c r="D48" s="16">
        <f>SUM(D49+D68+D71+D72)</f>
        <v>146775617.7</v>
      </c>
      <c r="E48" s="29">
        <f t="shared" si="4"/>
        <v>20.736654664346638</v>
      </c>
    </row>
    <row r="49" spans="1:5" ht="41.25" customHeight="1">
      <c r="A49" s="27" t="s">
        <v>34</v>
      </c>
      <c r="B49" s="39" t="s">
        <v>38</v>
      </c>
      <c r="C49" s="18">
        <f>+C50+C52+C56+C67</f>
        <v>707447600</v>
      </c>
      <c r="D49" s="16">
        <f>+D50+D52+D56+D67</f>
        <v>163657561.16</v>
      </c>
      <c r="E49" s="29">
        <f t="shared" si="4"/>
        <v>23.133524116839183</v>
      </c>
    </row>
    <row r="50" spans="1:5" ht="27" customHeight="1">
      <c r="A50" s="27" t="s">
        <v>95</v>
      </c>
      <c r="B50" s="39" t="s">
        <v>47</v>
      </c>
      <c r="C50" s="18">
        <f>SUM(C51)</f>
        <v>6314000</v>
      </c>
      <c r="D50" s="18">
        <f>SUM(D51)</f>
        <v>1578000</v>
      </c>
      <c r="E50" s="29">
        <f t="shared" si="4"/>
        <v>24.992081089642067</v>
      </c>
    </row>
    <row r="51" spans="1:5" ht="79.5" customHeight="1">
      <c r="A51" s="44" t="s">
        <v>93</v>
      </c>
      <c r="B51" s="3" t="s">
        <v>94</v>
      </c>
      <c r="C51" s="19">
        <v>6314000</v>
      </c>
      <c r="D51" s="14">
        <v>1578000</v>
      </c>
      <c r="E51" s="31">
        <f t="shared" si="4"/>
        <v>24.992081089642067</v>
      </c>
    </row>
    <row r="52" spans="1:5" ht="39" customHeight="1">
      <c r="A52" s="27" t="s">
        <v>96</v>
      </c>
      <c r="B52" s="39" t="s">
        <v>44</v>
      </c>
      <c r="C52" s="18">
        <f>SUM(C53:C55)</f>
        <v>249326900</v>
      </c>
      <c r="D52" s="18">
        <f>SUM(D53:D55)</f>
        <v>55452000</v>
      </c>
      <c r="E52" s="29">
        <f t="shared" si="4"/>
        <v>22.24068080901018</v>
      </c>
    </row>
    <row r="53" spans="1:5" ht="40.5" customHeight="1">
      <c r="A53" s="1" t="s">
        <v>89</v>
      </c>
      <c r="B53" s="3" t="s">
        <v>90</v>
      </c>
      <c r="C53" s="19">
        <v>19759000</v>
      </c>
      <c r="D53" s="17">
        <v>0</v>
      </c>
      <c r="E53" s="31">
        <f t="shared" si="4"/>
        <v>0</v>
      </c>
    </row>
    <row r="54" spans="1:5" ht="27" customHeight="1">
      <c r="A54" s="1" t="s">
        <v>89</v>
      </c>
      <c r="B54" s="3" t="s">
        <v>50</v>
      </c>
      <c r="C54" s="19">
        <v>7759900</v>
      </c>
      <c r="D54" s="14">
        <v>0</v>
      </c>
      <c r="E54" s="31">
        <f t="shared" si="4"/>
        <v>0</v>
      </c>
    </row>
    <row r="55" spans="1:5" ht="53.25" customHeight="1">
      <c r="A55" s="1" t="s">
        <v>91</v>
      </c>
      <c r="B55" s="3" t="s">
        <v>92</v>
      </c>
      <c r="C55" s="19">
        <v>221808000</v>
      </c>
      <c r="D55" s="14">
        <v>55452000</v>
      </c>
      <c r="E55" s="31">
        <f t="shared" si="4"/>
        <v>25</v>
      </c>
    </row>
    <row r="56" spans="1:5" ht="29.25" customHeight="1">
      <c r="A56" s="27" t="s">
        <v>97</v>
      </c>
      <c r="B56" s="39" t="s">
        <v>45</v>
      </c>
      <c r="C56" s="18">
        <f>SUM(C57:C66)</f>
        <v>451806700</v>
      </c>
      <c r="D56" s="16">
        <f>SUM(D57:D66)</f>
        <v>106627561.16</v>
      </c>
      <c r="E56" s="29">
        <f aca="true" t="shared" si="5" ref="E56:E68">+D56/C56*100</f>
        <v>23.600261164785735</v>
      </c>
    </row>
    <row r="57" spans="1:5" ht="53.25" customHeight="1">
      <c r="A57" s="1" t="s">
        <v>98</v>
      </c>
      <c r="B57" s="3" t="s">
        <v>99</v>
      </c>
      <c r="C57" s="19">
        <v>18140000</v>
      </c>
      <c r="D57" s="14">
        <v>5594000</v>
      </c>
      <c r="E57" s="31">
        <f t="shared" si="5"/>
        <v>30.83792723263506</v>
      </c>
    </row>
    <row r="58" spans="1:5" ht="54" customHeight="1">
      <c r="A58" s="1" t="s">
        <v>100</v>
      </c>
      <c r="B58" s="3" t="s">
        <v>54</v>
      </c>
      <c r="C58" s="19">
        <v>5261000</v>
      </c>
      <c r="D58" s="14">
        <v>1990752.16</v>
      </c>
      <c r="E58" s="31">
        <f t="shared" si="5"/>
        <v>37.83980536019768</v>
      </c>
    </row>
    <row r="59" spans="1:5" ht="79.5" customHeight="1">
      <c r="A59" s="1" t="s">
        <v>101</v>
      </c>
      <c r="B59" s="3" t="s">
        <v>102</v>
      </c>
      <c r="C59" s="19">
        <v>37000</v>
      </c>
      <c r="D59" s="14">
        <v>9250</v>
      </c>
      <c r="E59" s="31">
        <f t="shared" si="5"/>
        <v>25</v>
      </c>
    </row>
    <row r="60" spans="1:5" ht="65.25" customHeight="1">
      <c r="A60" s="1" t="s">
        <v>101</v>
      </c>
      <c r="B60" s="3" t="s">
        <v>51</v>
      </c>
      <c r="C60" s="19">
        <v>100</v>
      </c>
      <c r="D60" s="14">
        <v>100</v>
      </c>
      <c r="E60" s="31">
        <f t="shared" si="5"/>
        <v>100</v>
      </c>
    </row>
    <row r="61" spans="1:5" ht="40.5" customHeight="1">
      <c r="A61" s="1" t="s">
        <v>101</v>
      </c>
      <c r="B61" s="3" t="s">
        <v>55</v>
      </c>
      <c r="C61" s="19">
        <v>102300</v>
      </c>
      <c r="D61" s="19">
        <v>102300</v>
      </c>
      <c r="E61" s="31">
        <f t="shared" si="5"/>
        <v>100</v>
      </c>
    </row>
    <row r="62" spans="1:5" ht="66.75" customHeight="1">
      <c r="A62" s="1" t="s">
        <v>101</v>
      </c>
      <c r="B62" s="3" t="s">
        <v>48</v>
      </c>
      <c r="C62" s="19">
        <v>73446000</v>
      </c>
      <c r="D62" s="14">
        <v>24717141</v>
      </c>
      <c r="E62" s="31">
        <f t="shared" si="5"/>
        <v>33.653488277101545</v>
      </c>
    </row>
    <row r="63" spans="1:5" ht="129" customHeight="1">
      <c r="A63" s="1" t="s">
        <v>103</v>
      </c>
      <c r="B63" s="4" t="s">
        <v>104</v>
      </c>
      <c r="C63" s="21">
        <v>165167000</v>
      </c>
      <c r="D63" s="20">
        <v>35545580</v>
      </c>
      <c r="E63" s="31">
        <f t="shared" si="5"/>
        <v>21.520993903140457</v>
      </c>
    </row>
    <row r="64" spans="1:5" ht="65.25" customHeight="1">
      <c r="A64" s="1" t="s">
        <v>103</v>
      </c>
      <c r="B64" s="3" t="s">
        <v>105</v>
      </c>
      <c r="C64" s="21">
        <v>188912000</v>
      </c>
      <c r="D64" s="21">
        <v>38460800</v>
      </c>
      <c r="E64" s="31">
        <f t="shared" si="5"/>
        <v>20.359109003133735</v>
      </c>
    </row>
    <row r="65" spans="1:5" ht="82.5" customHeight="1">
      <c r="A65" s="1" t="s">
        <v>101</v>
      </c>
      <c r="B65" s="4" t="s">
        <v>74</v>
      </c>
      <c r="C65" s="19">
        <v>21000</v>
      </c>
      <c r="D65" s="14">
        <v>0</v>
      </c>
      <c r="E65" s="31">
        <f t="shared" si="5"/>
        <v>0</v>
      </c>
    </row>
    <row r="66" spans="1:5" ht="54" customHeight="1">
      <c r="A66" s="1" t="s">
        <v>101</v>
      </c>
      <c r="B66" s="4" t="s">
        <v>87</v>
      </c>
      <c r="C66" s="19">
        <v>720300</v>
      </c>
      <c r="D66" s="14">
        <v>207638</v>
      </c>
      <c r="E66" s="31">
        <f t="shared" si="5"/>
        <v>28.826600027766208</v>
      </c>
    </row>
    <row r="67" spans="1:5" ht="19.5" customHeight="1">
      <c r="A67" s="25" t="s">
        <v>106</v>
      </c>
      <c r="B67" s="5" t="s">
        <v>46</v>
      </c>
      <c r="C67" s="19">
        <v>0</v>
      </c>
      <c r="D67" s="14"/>
      <c r="E67" s="31"/>
    </row>
    <row r="68" spans="1:5" ht="27.75" customHeight="1">
      <c r="A68" s="25" t="s">
        <v>60</v>
      </c>
      <c r="B68" s="5" t="s">
        <v>57</v>
      </c>
      <c r="C68" s="18">
        <f>SUM(C69:C70)</f>
        <v>360000</v>
      </c>
      <c r="D68" s="22">
        <f>SUM(D69:D70)</f>
        <v>606255</v>
      </c>
      <c r="E68" s="31">
        <f t="shared" si="5"/>
        <v>168.40416666666667</v>
      </c>
    </row>
    <row r="69" spans="1:5" ht="28.5" customHeight="1">
      <c r="A69" s="1" t="s">
        <v>107</v>
      </c>
      <c r="B69" s="6" t="s">
        <v>57</v>
      </c>
      <c r="C69" s="19">
        <v>100000</v>
      </c>
      <c r="D69" s="17">
        <v>600000</v>
      </c>
      <c r="E69" s="31">
        <f>+D69/C69*100</f>
        <v>600</v>
      </c>
    </row>
    <row r="70" spans="1:5" ht="27.75" customHeight="1">
      <c r="A70" s="1" t="s">
        <v>108</v>
      </c>
      <c r="B70" s="6" t="s">
        <v>57</v>
      </c>
      <c r="C70" s="19">
        <v>260000</v>
      </c>
      <c r="D70" s="14">
        <v>6255</v>
      </c>
      <c r="E70" s="31">
        <f>+D70/C70*100</f>
        <v>2.4057692307692307</v>
      </c>
    </row>
    <row r="71" spans="1:5" ht="40.5" customHeight="1">
      <c r="A71" s="27" t="s">
        <v>109</v>
      </c>
      <c r="B71" s="5" t="s">
        <v>110</v>
      </c>
      <c r="C71" s="18">
        <v>0</v>
      </c>
      <c r="D71" s="15">
        <v>549743.63</v>
      </c>
      <c r="E71" s="29"/>
    </row>
    <row r="72" spans="1:5" ht="54" customHeight="1">
      <c r="A72" s="27" t="s">
        <v>111</v>
      </c>
      <c r="B72" s="40" t="s">
        <v>112</v>
      </c>
      <c r="C72" s="18">
        <v>0</v>
      </c>
      <c r="D72" s="15">
        <v>-18037942.09</v>
      </c>
      <c r="E72" s="41"/>
    </row>
    <row r="73" spans="1:5" ht="19.5" customHeight="1">
      <c r="A73" s="42"/>
      <c r="B73" s="28" t="s">
        <v>35</v>
      </c>
      <c r="C73" s="18">
        <f>+C47+C48</f>
        <v>1000486520</v>
      </c>
      <c r="D73" s="16">
        <f>+D47+D48</f>
        <v>217300180.55999997</v>
      </c>
      <c r="E73" s="29">
        <f>+D73/C73*100</f>
        <v>21.719451108646616</v>
      </c>
    </row>
  </sheetData>
  <sheetProtection/>
  <mergeCells count="9">
    <mergeCell ref="I6:K6"/>
    <mergeCell ref="F7:K7"/>
    <mergeCell ref="I8:K8"/>
    <mergeCell ref="D1:E1"/>
    <mergeCell ref="D4:E4"/>
    <mergeCell ref="C2:E2"/>
    <mergeCell ref="C3:E3"/>
    <mergeCell ref="A6:E6"/>
    <mergeCell ref="A7:E7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oki_bud</cp:lastModifiedBy>
  <cp:lastPrinted>2017-05-05T04:05:45Z</cp:lastPrinted>
  <dcterms:created xsi:type="dcterms:W3CDTF">2003-03-28T04:18:45Z</dcterms:created>
  <dcterms:modified xsi:type="dcterms:W3CDTF">2017-05-05T04:05:46Z</dcterms:modified>
  <cp:category/>
  <cp:version/>
  <cp:contentType/>
  <cp:contentStatus/>
</cp:coreProperties>
</file>