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9690" windowHeight="7290" activeTab="0"/>
  </bookViews>
  <sheets>
    <sheet name="9 месяцев" sheetId="1" r:id="rId1"/>
  </sheets>
  <definedNames>
    <definedName name="_xlnm.Print_Titles" localSheetId="0">'9 месяцев'!$9:$12</definedName>
  </definedNames>
  <calcPr fullCalcOnLoad="1"/>
</workbook>
</file>

<file path=xl/sharedStrings.xml><?xml version="1.0" encoding="utf-8"?>
<sst xmlns="http://schemas.openxmlformats.org/spreadsheetml/2006/main" count="145" uniqueCount="134">
  <si>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</si>
  <si>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</si>
  <si>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</si>
  <si>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</si>
  <si>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</si>
  <si>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</si>
  <si>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</si>
  <si>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</si>
  <si>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</si>
  <si>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</si>
  <si>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</si>
  <si>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</si>
  <si>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</si>
  <si>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</si>
  <si>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</si>
  <si>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</si>
  <si>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</si>
  <si>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</si>
  <si>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</si>
  <si>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</si>
  <si>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</si>
  <si>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</si>
  <si>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</si>
  <si>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</si>
  <si>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</si>
  <si>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000 1 11 08000 00 0000 120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</si>
  <si>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</si>
  <si>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</si>
  <si>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</si>
  <si>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</si>
  <si>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</si>
  <si>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</si>
  <si>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</si>
  <si>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</si>
  <si>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</si>
  <si>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</si>
  <si>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</si>
  <si>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</si>
  <si>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Земельный налог по обязательствам до 2006г.</t>
  </si>
  <si>
    <t>% исполнения к годовым назначениям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</si>
  <si>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</si>
  <si>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</si>
  <si>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</si>
  <si>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</si>
  <si>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</si>
  <si>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</si>
  <si>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</si>
  <si>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000 2 02 02000 00 0000 151</t>
  </si>
  <si>
    <t>Субсидии бюджетам субъектов РФ и муниципальных образований (межбюджетные субсидии)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</si>
  <si>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</si>
  <si>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</si>
  <si>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000 2 02 03000 00 0000 151</t>
  </si>
  <si>
    <t>Субвенции бюджетам субъектов РФ и муниципальных образований</t>
  </si>
  <si>
    <t>000 2 02 04000 00 0000 151</t>
  </si>
  <si>
    <t>Иные межбюджетные трансферты</t>
  </si>
  <si>
    <t>000 2 02 01000 00 0000 151</t>
  </si>
  <si>
    <t>000 2 02 01001 04 0000 151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</si>
  <si>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</si>
  <si>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</si>
  <si>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>906 2 02 02999 04 0000 151</t>
  </si>
  <si>
    <t>901 2 02 03024 04 0000 151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</si>
  <si>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</si>
  <si>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по хранению, комплектованию, учету и использованию архивных документов, относящихся к госсобственности Свердловской области</t>
  </si>
  <si>
    <t>906 2 02 03999 04 0000 151</t>
  </si>
  <si>
    <t>Субсидии на организацию отдыха детей в каникулярное время</t>
  </si>
  <si>
    <t>919 2 02 02999 04 0000 151</t>
  </si>
  <si>
    <t>Субвенции бюджетам городских округов на оплату жилищно-коммунальных услуг отдельным категориям граждан</t>
  </si>
  <si>
    <t>000 2 19 04000 04 0000 151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</si>
  <si>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</si>
  <si>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</si>
  <si>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901 2 02 02051 04 0000 151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</si>
  <si>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</si>
  <si>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</si>
  <si>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</si>
  <si>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</si>
  <si>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</si>
  <si>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</si>
  <si>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</si>
  <si>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</si>
  <si>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</si>
  <si>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000 1 17 05040 04 0000 180</t>
  </si>
  <si>
    <t>000 2 07 04000 04 0000 180</t>
  </si>
  <si>
    <t>901 2 02 02077 04 0000 151</t>
  </si>
  <si>
    <t>901 2 02 03001 04 0000 151</t>
  </si>
  <si>
    <t>901 2 02 03022 04 0000 151</t>
  </si>
  <si>
    <t>901 2 02 02009 04 0000 151</t>
  </si>
  <si>
    <t>182 1 05 04010 02 0000 110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</si>
  <si>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</si>
  <si>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</si>
  <si>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Приложение  № 1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</si>
  <si>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</si>
  <si>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</si>
  <si>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</si>
  <si>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</si>
  <si>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</si>
  <si>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</si>
  <si>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</si>
  <si>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</si>
  <si>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</si>
  <si>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 и муниципальной собственности (за исключением имущества бюджетных и автономных учреждений, а также имущества гос. и муниципальных унитарных предприятий, в том числе казенных)в залог, в доверительное управление</t>
  </si>
  <si>
    <t xml:space="preserve">Субсидии на капитальный ремонт и приведение в соответствие с требованиями пожарной безопасности и санитарного законодательства зданий  и помещений, в которых размещаются муниципальные образовательные организации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</si>
  <si>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</si>
  <si>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</si>
  <si>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</si>
  <si>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</si>
  <si>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182 1 08 03010 01 1000 110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</si>
  <si>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</si>
  <si>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048 1 12 01000 01 0000 120</t>
  </si>
  <si>
    <t>Субсидии бюджетам городских округов на государственную поддержку малого и среднего предпринимательства</t>
  </si>
  <si>
    <t>Единый сельскохозяйственный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</si>
  <si>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</si>
  <si>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</si>
  <si>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182 1 06 06032 04 0000 110</t>
  </si>
  <si>
    <t>182 1 06 06042 04 0000 110</t>
  </si>
  <si>
    <t>Субсидии местным бюджетам на подготовку молодых граждан к военной службе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</si>
  <si>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 (ФБ)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</si>
  <si>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 (ОБ)</t>
  </si>
  <si>
    <t xml:space="preserve">Прочие неналоговые доходы бюджетов городских округов </t>
  </si>
  <si>
    <t>182 1 05 03020 01 0000 110</t>
  </si>
  <si>
    <t xml:space="preserve">Государственная пошлина за выдачу разрешения на установку конструкции </t>
  </si>
  <si>
    <t>901 1 08 07150 01 4000 110</t>
  </si>
  <si>
    <t>Субсидии бюджетам городских округов на реализацию федеральных целевых программ</t>
  </si>
  <si>
    <t>901 2 02 02999 04 0000 151</t>
  </si>
  <si>
    <t>Субсидии на предоставление социальных выплат молодым семьям на погашение основной суммы долга и процентов по ипотечным жилищным кредитам (займам) в рамках государственной программы Свердловской области</t>
  </si>
  <si>
    <t>Субвенции бюджетам городских округов на выполнение передаваемых полномочий субъектов РФ (организация проведения мероприятий по отлову и содержанию безнадзорных собак)</t>
  </si>
  <si>
    <t>908 2 02 04025 04 0000 151</t>
  </si>
  <si>
    <t>Межбюджетные трансферты, передаваемые бюджетам городсих округов на комплектование книжных фондов библиотек муниципальных образований</t>
  </si>
  <si>
    <t xml:space="preserve">    Исполнение бюджета по доходам городского округа Заречный</t>
  </si>
  <si>
    <t>Исполнение за      9 месяцев 2015г.</t>
  </si>
  <si>
    <t>Годовые назначения  2015 год                                      (с корректировкой)</t>
  </si>
  <si>
    <t>Утверждено решением</t>
  </si>
  <si>
    <t>Думы городского округа</t>
  </si>
  <si>
    <t>за девять месяцев  2015 года</t>
  </si>
  <si>
    <t xml:space="preserve">от 26.11.2015 г.  № 159-Р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</si>
</sst>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5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i/>
      <sz val="11"/>
      <name val="Arial Cyr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b/>
      <sz val="12"/>
      <color indexed="10"/>
      <name val="Arial Cyr"/>
      <family val="2"/>
    </font>
    <font>
      <sz val="11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2"/>
      <color indexed="10"/>
      <name val="Arial Cyr"/>
      <family val="0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10" xfId="0" applyFont="1" applyBorder="1" applyAlignment="1" applyProtection="1">
      <alignment wrapText="1"/>
      <protection locked="0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 applyProtection="1">
      <alignment horizontal="center" wrapText="1" shrinkToFit="1"/>
      <protection/>
    </xf>
    <xf numFmtId="0" fontId="1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170" fontId="4" fillId="0" borderId="10" xfId="60" applyNumberFormat="1" applyFont="1" applyBorder="1" applyAlignment="1">
      <alignment/>
    </xf>
    <xf numFmtId="170" fontId="8" fillId="0" borderId="15" xfId="6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43" fontId="4" fillId="0" borderId="10" xfId="60" applyNumberFormat="1" applyFont="1" applyBorder="1" applyAlignment="1">
      <alignment/>
    </xf>
    <xf numFmtId="170" fontId="8" fillId="0" borderId="17" xfId="60" applyNumberFormat="1" applyFont="1" applyBorder="1" applyAlignment="1">
      <alignment/>
    </xf>
    <xf numFmtId="170" fontId="8" fillId="0" borderId="18" xfId="60" applyNumberFormat="1" applyFont="1" applyBorder="1" applyAlignment="1">
      <alignment/>
    </xf>
    <xf numFmtId="0" fontId="15" fillId="0" borderId="19" xfId="0" applyFont="1" applyBorder="1" applyAlignment="1">
      <alignment horizontal="center" wrapText="1"/>
    </xf>
    <xf numFmtId="43" fontId="4" fillId="0" borderId="15" xfId="60" applyNumberFormat="1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2" fillId="0" borderId="21" xfId="0" applyFont="1" applyBorder="1" applyAlignment="1" applyProtection="1">
      <alignment wrapText="1"/>
      <protection locked="0"/>
    </xf>
    <xf numFmtId="0" fontId="5" fillId="0" borderId="21" xfId="0" applyNumberFormat="1" applyFont="1" applyBorder="1" applyAlignment="1">
      <alignment horizontal="justify" vertical="top" wrapText="1"/>
    </xf>
    <xf numFmtId="0" fontId="5" fillId="0" borderId="22" xfId="0" applyNumberFormat="1" applyFont="1" applyBorder="1" applyAlignment="1">
      <alignment horizontal="justify" vertical="top" wrapText="1"/>
    </xf>
    <xf numFmtId="43" fontId="8" fillId="0" borderId="15" xfId="60" applyNumberFormat="1" applyFont="1" applyBorder="1" applyAlignment="1">
      <alignment/>
    </xf>
    <xf numFmtId="0" fontId="14" fillId="0" borderId="23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24" fillId="0" borderId="10" xfId="0" applyFont="1" applyBorder="1" applyAlignment="1">
      <alignment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horizontal="justify" vertical="top" wrapText="1"/>
    </xf>
    <xf numFmtId="170" fontId="8" fillId="0" borderId="26" xfId="60" applyNumberFormat="1" applyFont="1" applyBorder="1" applyAlignment="1">
      <alignment/>
    </xf>
    <xf numFmtId="170" fontId="28" fillId="0" borderId="0" xfId="60" applyNumberFormat="1" applyFont="1" applyBorder="1" applyAlignment="1">
      <alignment/>
    </xf>
    <xf numFmtId="170" fontId="8" fillId="0" borderId="0" xfId="60" applyNumberFormat="1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170" fontId="24" fillId="0" borderId="0" xfId="60" applyNumberFormat="1" applyFont="1" applyBorder="1" applyAlignment="1">
      <alignment/>
    </xf>
    <xf numFmtId="170" fontId="4" fillId="0" borderId="0" xfId="6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 vertical="top" wrapText="1"/>
    </xf>
    <xf numFmtId="43" fontId="8" fillId="0" borderId="0" xfId="6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 horizontal="justify" vertical="top" wrapText="1"/>
    </xf>
    <xf numFmtId="43" fontId="8" fillId="0" borderId="0" xfId="6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3" fontId="4" fillId="0" borderId="0" xfId="60" applyFont="1" applyBorder="1" applyAlignment="1">
      <alignment horizontal="center"/>
    </xf>
    <xf numFmtId="164" fontId="2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justify" vertical="top" wrapText="1"/>
    </xf>
    <xf numFmtId="43" fontId="20" fillId="0" borderId="0" xfId="60" applyFont="1" applyBorder="1" applyAlignment="1">
      <alignment horizontal="center"/>
    </xf>
    <xf numFmtId="164" fontId="2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 wrapText="1"/>
      <protection locked="0"/>
    </xf>
    <xf numFmtId="43" fontId="24" fillId="0" borderId="0" xfId="60" applyNumberFormat="1" applyFont="1" applyBorder="1" applyAlignment="1">
      <alignment/>
    </xf>
    <xf numFmtId="43" fontId="4" fillId="0" borderId="0" xfId="6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6" fillId="0" borderId="27" xfId="0" applyFont="1" applyBorder="1" applyAlignment="1">
      <alignment horizontal="center"/>
    </xf>
    <xf numFmtId="170" fontId="4" fillId="0" borderId="28" xfId="60" applyNumberFormat="1" applyFont="1" applyBorder="1" applyAlignment="1">
      <alignment/>
    </xf>
    <xf numFmtId="0" fontId="5" fillId="0" borderId="14" xfId="0" applyFont="1" applyBorder="1" applyAlignment="1" applyProtection="1">
      <alignment wrapText="1"/>
      <protection locked="0"/>
    </xf>
    <xf numFmtId="170" fontId="4" fillId="0" borderId="18" xfId="60" applyNumberFormat="1" applyFont="1" applyBorder="1" applyAlignment="1">
      <alignment/>
    </xf>
    <xf numFmtId="170" fontId="4" fillId="0" borderId="17" xfId="60" applyNumberFormat="1" applyFont="1" applyBorder="1" applyAlignment="1">
      <alignment/>
    </xf>
    <xf numFmtId="170" fontId="4" fillId="0" borderId="25" xfId="60" applyNumberFormat="1" applyFont="1" applyBorder="1" applyAlignment="1">
      <alignment/>
    </xf>
    <xf numFmtId="170" fontId="4" fillId="0" borderId="29" xfId="60" applyNumberFormat="1" applyFont="1" applyBorder="1" applyAlignment="1">
      <alignment/>
    </xf>
    <xf numFmtId="0" fontId="25" fillId="0" borderId="14" xfId="0" applyFont="1" applyBorder="1" applyAlignment="1">
      <alignment/>
    </xf>
    <xf numFmtId="170" fontId="8" fillId="0" borderId="18" xfId="60" applyNumberFormat="1" applyFont="1" applyBorder="1" applyAlignment="1">
      <alignment/>
    </xf>
    <xf numFmtId="170" fontId="12" fillId="0" borderId="0" xfId="0" applyNumberFormat="1" applyFont="1" applyAlignment="1">
      <alignment/>
    </xf>
    <xf numFmtId="43" fontId="4" fillId="0" borderId="18" xfId="60" applyNumberFormat="1" applyFont="1" applyBorder="1" applyAlignment="1">
      <alignment/>
    </xf>
    <xf numFmtId="170" fontId="4" fillId="0" borderId="27" xfId="60" applyNumberFormat="1" applyFont="1" applyBorder="1" applyAlignment="1">
      <alignment/>
    </xf>
    <xf numFmtId="170" fontId="8" fillId="0" borderId="27" xfId="60" applyNumberFormat="1" applyFont="1" applyBorder="1" applyAlignment="1">
      <alignment/>
    </xf>
    <xf numFmtId="170" fontId="8" fillId="0" borderId="18" xfId="60" applyNumberFormat="1" applyFont="1" applyBorder="1" applyAlignment="1">
      <alignment horizontal="center"/>
    </xf>
    <xf numFmtId="170" fontId="4" fillId="0" borderId="30" xfId="60" applyNumberFormat="1" applyFont="1" applyBorder="1" applyAlignment="1">
      <alignment/>
    </xf>
    <xf numFmtId="43" fontId="4" fillId="0" borderId="15" xfId="60" applyNumberFormat="1" applyFont="1" applyBorder="1" applyAlignment="1">
      <alignment/>
    </xf>
    <xf numFmtId="43" fontId="8" fillId="0" borderId="18" xfId="60" applyNumberFormat="1" applyFont="1" applyBorder="1" applyAlignment="1">
      <alignment/>
    </xf>
    <xf numFmtId="170" fontId="8" fillId="33" borderId="26" xfId="60" applyNumberFormat="1" applyFont="1" applyFill="1" applyBorder="1" applyAlignment="1">
      <alignment horizontal="center"/>
    </xf>
    <xf numFmtId="170" fontId="8" fillId="0" borderId="15" xfId="60" applyNumberFormat="1" applyFont="1" applyBorder="1" applyAlignment="1">
      <alignment horizontal="center"/>
    </xf>
    <xf numFmtId="0" fontId="30" fillId="0" borderId="14" xfId="0" applyFont="1" applyBorder="1" applyAlignment="1" applyProtection="1">
      <alignment wrapText="1"/>
      <protection locked="0"/>
    </xf>
    <xf numFmtId="0" fontId="30" fillId="0" borderId="20" xfId="0" applyFont="1" applyBorder="1" applyAlignment="1">
      <alignment wrapText="1"/>
    </xf>
    <xf numFmtId="0" fontId="30" fillId="0" borderId="21" xfId="0" applyFont="1" applyBorder="1" applyAlignment="1" applyProtection="1">
      <alignment wrapText="1"/>
      <protection locked="0"/>
    </xf>
    <xf numFmtId="0" fontId="30" fillId="0" borderId="14" xfId="0" applyFont="1" applyBorder="1" applyAlignment="1">
      <alignment horizontal="justify" vertical="top" wrapText="1"/>
    </xf>
    <xf numFmtId="0" fontId="30" fillId="0" borderId="14" xfId="0" applyFont="1" applyBorder="1" applyAlignment="1">
      <alignment wrapText="1"/>
    </xf>
    <xf numFmtId="43" fontId="8" fillId="0" borderId="26" xfId="60" applyNumberFormat="1" applyFont="1" applyBorder="1" applyAlignment="1">
      <alignment/>
    </xf>
    <xf numFmtId="43" fontId="8" fillId="0" borderId="15" xfId="60" applyNumberFormat="1" applyFont="1" applyBorder="1" applyAlignment="1">
      <alignment/>
    </xf>
    <xf numFmtId="170" fontId="4" fillId="0" borderId="15" xfId="60" applyNumberFormat="1" applyFont="1" applyBorder="1" applyAlignment="1">
      <alignment/>
    </xf>
    <xf numFmtId="0" fontId="30" fillId="0" borderId="19" xfId="0" applyFont="1" applyBorder="1" applyAlignment="1" applyProtection="1">
      <alignment wrapText="1"/>
      <protection locked="0"/>
    </xf>
    <xf numFmtId="169" fontId="4" fillId="0" borderId="10" xfId="60" applyNumberFormat="1" applyFont="1" applyBorder="1" applyAlignment="1">
      <alignment/>
    </xf>
    <xf numFmtId="0" fontId="30" fillId="0" borderId="27" xfId="0" applyFont="1" applyBorder="1" applyAlignment="1">
      <alignment horizontal="left" wrapText="1"/>
    </xf>
    <xf numFmtId="43" fontId="4" fillId="0" borderId="31" xfId="60" applyNumberFormat="1" applyFont="1" applyBorder="1" applyAlignment="1">
      <alignment/>
    </xf>
    <xf numFmtId="169" fontId="8" fillId="0" borderId="32" xfId="60" applyNumberFormat="1" applyFont="1" applyBorder="1" applyAlignment="1">
      <alignment/>
    </xf>
    <xf numFmtId="169" fontId="4" fillId="0" borderId="32" xfId="60" applyNumberFormat="1" applyFont="1" applyBorder="1" applyAlignment="1">
      <alignment/>
    </xf>
    <xf numFmtId="169" fontId="8" fillId="0" borderId="33" xfId="60" applyNumberFormat="1" applyFont="1" applyBorder="1" applyAlignment="1">
      <alignment/>
    </xf>
    <xf numFmtId="169" fontId="4" fillId="0" borderId="34" xfId="60" applyNumberFormat="1" applyFont="1" applyBorder="1" applyAlignment="1">
      <alignment/>
    </xf>
    <xf numFmtId="170" fontId="8" fillId="0" borderId="25" xfId="60" applyNumberFormat="1" applyFont="1" applyBorder="1" applyAlignment="1">
      <alignment/>
    </xf>
    <xf numFmtId="0" fontId="30" fillId="0" borderId="14" xfId="0" applyNumberFormat="1" applyFont="1" applyBorder="1" applyAlignment="1">
      <alignment horizontal="left" vertical="top" wrapText="1"/>
    </xf>
    <xf numFmtId="0" fontId="30" fillId="0" borderId="35" xfId="0" applyNumberFormat="1" applyFont="1" applyBorder="1" applyAlignment="1">
      <alignment horizontal="left" wrapText="1"/>
    </xf>
    <xf numFmtId="0" fontId="30" fillId="0" borderId="20" xfId="0" applyFont="1" applyBorder="1" applyAlignment="1">
      <alignment horizontal="justify" vertical="top" wrapText="1"/>
    </xf>
    <xf numFmtId="0" fontId="30" fillId="0" borderId="14" xfId="0" applyNumberFormat="1" applyFont="1" applyBorder="1" applyAlignment="1">
      <alignment horizontal="justify" vertical="top" wrapText="1"/>
    </xf>
    <xf numFmtId="0" fontId="30" fillId="0" borderId="21" xfId="0" applyFont="1" applyBorder="1" applyAlignment="1">
      <alignment horizontal="justify" vertical="top" wrapText="1"/>
    </xf>
    <xf numFmtId="170" fontId="8" fillId="0" borderId="17" xfId="60" applyNumberFormat="1" applyFont="1" applyBorder="1" applyAlignment="1">
      <alignment/>
    </xf>
    <xf numFmtId="43" fontId="4" fillId="0" borderId="19" xfId="60" applyNumberFormat="1" applyFont="1" applyBorder="1" applyAlignment="1">
      <alignment/>
    </xf>
    <xf numFmtId="0" fontId="29" fillId="0" borderId="20" xfId="0" applyFont="1" applyBorder="1" applyAlignment="1">
      <alignment horizontal="left" wrapText="1"/>
    </xf>
    <xf numFmtId="0" fontId="16" fillId="0" borderId="21" xfId="0" applyFont="1" applyBorder="1" applyAlignment="1" applyProtection="1">
      <alignment wrapText="1"/>
      <protection locked="0"/>
    </xf>
    <xf numFmtId="0" fontId="14" fillId="0" borderId="13" xfId="0" applyFont="1" applyBorder="1" applyAlignment="1">
      <alignment/>
    </xf>
    <xf numFmtId="0" fontId="16" fillId="0" borderId="21" xfId="0" applyFont="1" applyBorder="1" applyAlignment="1">
      <alignment/>
    </xf>
    <xf numFmtId="0" fontId="14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22" xfId="0" applyFont="1" applyBorder="1" applyAlignment="1">
      <alignment/>
    </xf>
    <xf numFmtId="169" fontId="8" fillId="0" borderId="32" xfId="60" applyNumberFormat="1" applyFont="1" applyBorder="1" applyAlignment="1">
      <alignment/>
    </xf>
    <xf numFmtId="170" fontId="9" fillId="0" borderId="18" xfId="60" applyNumberFormat="1" applyFont="1" applyBorder="1" applyAlignment="1">
      <alignment/>
    </xf>
    <xf numFmtId="170" fontId="8" fillId="0" borderId="26" xfId="60" applyNumberFormat="1" applyFont="1" applyBorder="1" applyAlignment="1">
      <alignment/>
    </xf>
    <xf numFmtId="170" fontId="8" fillId="0" borderId="15" xfId="60" applyNumberFormat="1" applyFont="1" applyBorder="1" applyAlignment="1">
      <alignment/>
    </xf>
    <xf numFmtId="0" fontId="25" fillId="0" borderId="18" xfId="0" applyFont="1" applyBorder="1" applyAlignment="1">
      <alignment horizontal="left" wrapText="1"/>
    </xf>
    <xf numFmtId="0" fontId="16" fillId="0" borderId="21" xfId="0" applyFont="1" applyBorder="1" applyAlignment="1">
      <alignment horizontal="justify" vertical="top" wrapText="1"/>
    </xf>
    <xf numFmtId="169" fontId="4" fillId="0" borderId="36" xfId="60" applyNumberFormat="1" applyFont="1" applyBorder="1" applyAlignment="1">
      <alignment/>
    </xf>
    <xf numFmtId="170" fontId="9" fillId="0" borderId="37" xfId="60" applyNumberFormat="1" applyFont="1" applyBorder="1" applyAlignment="1">
      <alignment/>
    </xf>
    <xf numFmtId="169" fontId="8" fillId="0" borderId="38" xfId="60" applyNumberFormat="1" applyFont="1" applyBorder="1" applyAlignment="1">
      <alignment/>
    </xf>
    <xf numFmtId="169" fontId="8" fillId="0" borderId="39" xfId="60" applyNumberFormat="1" applyFont="1" applyBorder="1" applyAlignment="1">
      <alignment/>
    </xf>
    <xf numFmtId="43" fontId="8" fillId="0" borderId="40" xfId="6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7" fillId="0" borderId="0" xfId="0" applyFont="1" applyAlignment="1">
      <alignment horizontal="right" wrapText="1"/>
    </xf>
    <xf numFmtId="0" fontId="17" fillId="0" borderId="41" xfId="0" applyFont="1" applyBorder="1" applyAlignment="1">
      <alignment horizontal="center" wrapText="1"/>
    </xf>
    <xf numFmtId="0" fontId="23" fillId="0" borderId="42" xfId="0" applyFont="1" applyBorder="1" applyAlignment="1">
      <alignment wrapText="1"/>
    </xf>
    <xf numFmtId="0" fontId="23" fillId="0" borderId="43" xfId="0" applyFont="1" applyBorder="1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0" xfId="0" applyFont="1" applyBorder="1" applyAlignment="1" applyProtection="1">
      <alignment horizontal="center" wrapText="1" shrinkToFit="1"/>
      <protection/>
    </xf>
    <xf numFmtId="0" fontId="17" fillId="0" borderId="11" xfId="0" applyFont="1" applyBorder="1" applyAlignment="1" applyProtection="1">
      <alignment horizontal="center" wrapText="1" shrinkToFit="1"/>
      <protection/>
    </xf>
    <xf numFmtId="0" fontId="23" fillId="0" borderId="44" xfId="0" applyFont="1" applyBorder="1" applyAlignment="1">
      <alignment wrapText="1" shrinkToFit="1"/>
    </xf>
    <xf numFmtId="0" fontId="23" fillId="0" borderId="19" xfId="0" applyFont="1" applyBorder="1" applyAlignment="1">
      <alignment wrapText="1" shrinkToFit="1"/>
    </xf>
    <xf numFmtId="0" fontId="17" fillId="0" borderId="11" xfId="0" applyFont="1" applyBorder="1" applyAlignment="1">
      <alignment horizontal="center" wrapText="1"/>
    </xf>
    <xf numFmtId="0" fontId="17" fillId="0" borderId="44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45" xfId="0" applyFont="1" applyBorder="1" applyAlignment="1">
      <alignment horizontal="center" wrapText="1"/>
    </xf>
    <xf numFmtId="0" fontId="17" fillId="0" borderId="4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="75" zoomScaleNormal="75" workbookViewId="0" topLeftCell="A1">
      <selection activeCell="D4" sqref="D4:E4"/>
    </sheetView>
  </sheetViews>
  <sheetFormatPr defaultColWidth="9.00390625" defaultRowHeight="12.75"/>
  <cols>
    <col min="1" max="1" width="26.625" style="0" customWidth="1"/>
    <col min="2" max="2" width="46.25390625" style="0" customWidth="1"/>
    <col min="3" max="3" width="21.75390625" style="0" customWidth="1"/>
    <col min="4" max="4" width="21.25390625" style="0" customWidth="1"/>
    <col min="5" max="5" width="15.25390625" style="0" customWidth="1"/>
    <col min="6" max="6" width="10.125" style="0" customWidth="1"/>
  </cols>
  <sheetData>
    <row r="1" spans="1:11" ht="21" customHeight="1">
      <c r="A1" s="3"/>
      <c r="B1" s="3"/>
      <c r="C1" s="136"/>
      <c r="D1" s="141" t="s">
        <v>89</v>
      </c>
      <c r="E1" s="141"/>
      <c r="F1" s="13"/>
      <c r="G1" s="3"/>
      <c r="H1" s="3"/>
      <c r="I1" s="3"/>
      <c r="J1" s="3"/>
      <c r="K1" s="3"/>
    </row>
    <row r="2" spans="1:11" ht="18" customHeight="1">
      <c r="A2" s="2"/>
      <c r="B2" s="2"/>
      <c r="C2" s="141" t="s">
        <v>130</v>
      </c>
      <c r="D2" s="145"/>
      <c r="E2" s="145"/>
      <c r="F2" s="13"/>
      <c r="G2" s="2"/>
      <c r="H2" s="2"/>
      <c r="I2" s="2"/>
      <c r="J2" s="2"/>
      <c r="K2" s="2"/>
    </row>
    <row r="3" spans="1:11" ht="17.25" customHeight="1">
      <c r="A3" s="2"/>
      <c r="B3" s="8"/>
      <c r="C3" s="141" t="s">
        <v>131</v>
      </c>
      <c r="D3" s="145"/>
      <c r="E3" s="145"/>
      <c r="F3" s="13"/>
      <c r="G3" s="2"/>
      <c r="H3" s="2"/>
      <c r="I3" s="2"/>
      <c r="J3" s="2"/>
      <c r="K3" s="2"/>
    </row>
    <row r="4" spans="1:11" ht="16.5" customHeight="1">
      <c r="A4" s="2"/>
      <c r="B4" s="8"/>
      <c r="C4" s="137"/>
      <c r="D4" s="141" t="s">
        <v>133</v>
      </c>
      <c r="E4" s="141"/>
      <c r="F4" s="13"/>
      <c r="G4" s="2"/>
      <c r="H4" s="2"/>
      <c r="I4" s="2"/>
      <c r="J4" s="2"/>
      <c r="K4" s="2"/>
    </row>
    <row r="5" spans="1:11" ht="15" customHeight="1">
      <c r="A5" s="2"/>
      <c r="B5" s="8"/>
      <c r="C5" s="2"/>
      <c r="D5" s="2"/>
      <c r="E5" s="10"/>
      <c r="F5" s="9"/>
      <c r="G5" s="2"/>
      <c r="H5" s="2"/>
      <c r="I5" s="2"/>
      <c r="J5" s="2"/>
      <c r="K5" s="2"/>
    </row>
    <row r="6" spans="1:11" ht="15.75" customHeight="1">
      <c r="A6" s="146" t="s">
        <v>127</v>
      </c>
      <c r="B6" s="147"/>
      <c r="C6" s="147"/>
      <c r="D6" s="147"/>
      <c r="E6" s="147"/>
      <c r="F6" s="2"/>
      <c r="G6" s="2"/>
      <c r="H6" s="2"/>
      <c r="I6" s="138"/>
      <c r="J6" s="138"/>
      <c r="K6" s="138"/>
    </row>
    <row r="7" spans="1:11" ht="20.25" customHeight="1">
      <c r="A7" s="148" t="s">
        <v>132</v>
      </c>
      <c r="B7" s="147"/>
      <c r="C7" s="147"/>
      <c r="D7" s="147"/>
      <c r="E7" s="147"/>
      <c r="F7" s="139"/>
      <c r="G7" s="139"/>
      <c r="H7" s="139"/>
      <c r="I7" s="139"/>
      <c r="J7" s="139"/>
      <c r="K7" s="139"/>
    </row>
    <row r="8" spans="1:11" ht="14.25" customHeight="1" thickBot="1">
      <c r="A8" s="2"/>
      <c r="B8" s="2"/>
      <c r="C8" s="2"/>
      <c r="D8" s="2"/>
      <c r="E8" s="2"/>
      <c r="F8" s="2"/>
      <c r="G8" s="2"/>
      <c r="H8" s="2"/>
      <c r="I8" s="140"/>
      <c r="J8" s="140"/>
      <c r="K8" s="140"/>
    </row>
    <row r="9" spans="1:11" ht="14.25" customHeight="1">
      <c r="A9" s="152" t="s">
        <v>71</v>
      </c>
      <c r="B9" s="149" t="s">
        <v>40</v>
      </c>
      <c r="C9" s="152" t="s">
        <v>129</v>
      </c>
      <c r="D9" s="156" t="s">
        <v>128</v>
      </c>
      <c r="E9" s="142" t="s">
        <v>39</v>
      </c>
      <c r="F9" s="3"/>
      <c r="G9" s="3"/>
      <c r="H9" s="3"/>
      <c r="I9" s="3"/>
      <c r="J9" s="3"/>
      <c r="K9" s="3"/>
    </row>
    <row r="10" spans="1:11" ht="16.5" customHeight="1">
      <c r="A10" s="153"/>
      <c r="B10" s="150"/>
      <c r="C10" s="153"/>
      <c r="D10" s="157"/>
      <c r="E10" s="143"/>
      <c r="F10" s="4"/>
      <c r="G10" s="4"/>
      <c r="H10" s="4"/>
      <c r="I10" s="4"/>
      <c r="J10" s="4"/>
      <c r="K10" s="4"/>
    </row>
    <row r="11" spans="1:11" ht="36" customHeight="1" thickBot="1">
      <c r="A11" s="154"/>
      <c r="B11" s="151"/>
      <c r="C11" s="155"/>
      <c r="D11" s="158"/>
      <c r="E11" s="144"/>
      <c r="F11" s="4"/>
      <c r="G11" s="4"/>
      <c r="H11" s="4"/>
      <c r="I11" s="4"/>
      <c r="J11" s="4"/>
      <c r="K11" s="4"/>
    </row>
    <row r="12" spans="1:11" ht="15" customHeight="1" thickBot="1">
      <c r="A12" s="5">
        <v>1</v>
      </c>
      <c r="B12" s="6">
        <v>2</v>
      </c>
      <c r="C12" s="22">
        <v>3</v>
      </c>
      <c r="D12" s="22">
        <v>4</v>
      </c>
      <c r="E12" s="22">
        <v>5</v>
      </c>
      <c r="F12" s="7"/>
      <c r="G12" s="7"/>
      <c r="H12" s="7"/>
      <c r="I12" s="7"/>
      <c r="J12" s="7"/>
      <c r="K12" s="7"/>
    </row>
    <row r="13" spans="1:11" ht="18.75" customHeight="1" thickBot="1">
      <c r="A13" s="12" t="s">
        <v>7</v>
      </c>
      <c r="B13" s="1" t="s">
        <v>8</v>
      </c>
      <c r="C13" s="19">
        <f>+C14+C16+C17+C21+C26+C29+C32+C40+C42+C43+C44+C45</f>
        <v>504684104.34000003</v>
      </c>
      <c r="D13" s="19">
        <f>+D14+D16+D17+D21+D26+D29+D32+D40+D42+D43+D44+D45</f>
        <v>340757553.36999995</v>
      </c>
      <c r="E13" s="100">
        <f aca="true" t="shared" si="0" ref="E13:E24">+D13/C13*100</f>
        <v>67.51897879082702</v>
      </c>
      <c r="F13" s="3"/>
      <c r="G13" s="3"/>
      <c r="H13" s="3"/>
      <c r="I13" s="3"/>
      <c r="J13" s="3"/>
      <c r="K13" s="3"/>
    </row>
    <row r="14" spans="1:11" ht="22.5" customHeight="1">
      <c r="A14" s="117" t="s">
        <v>9</v>
      </c>
      <c r="B14" s="14" t="s">
        <v>10</v>
      </c>
      <c r="C14" s="73">
        <f>SUM(C15:C15)</f>
        <v>297716000</v>
      </c>
      <c r="D14" s="102">
        <f>SUM(D15)</f>
        <v>217003056.88</v>
      </c>
      <c r="E14" s="106">
        <f t="shared" si="0"/>
        <v>72.889282698948</v>
      </c>
      <c r="F14" s="3"/>
      <c r="G14" s="3"/>
      <c r="H14" s="3"/>
      <c r="I14" s="3"/>
      <c r="J14" s="3"/>
      <c r="K14" s="3"/>
    </row>
    <row r="15" spans="1:11" ht="23.25" customHeight="1">
      <c r="A15" s="118" t="s">
        <v>11</v>
      </c>
      <c r="B15" s="91" t="s">
        <v>4</v>
      </c>
      <c r="C15" s="20">
        <v>297716000</v>
      </c>
      <c r="D15" s="32">
        <v>217003056.88</v>
      </c>
      <c r="E15" s="103">
        <f t="shared" si="0"/>
        <v>72.889282698948</v>
      </c>
      <c r="F15" s="3"/>
      <c r="G15" s="3"/>
      <c r="H15" s="3"/>
      <c r="I15" s="3"/>
      <c r="J15" s="3"/>
      <c r="K15" s="3"/>
    </row>
    <row r="16" spans="1:11" ht="52.5" customHeight="1">
      <c r="A16" s="119" t="s">
        <v>91</v>
      </c>
      <c r="B16" s="74" t="s">
        <v>92</v>
      </c>
      <c r="C16" s="75">
        <v>6329620</v>
      </c>
      <c r="D16" s="23">
        <v>4254210.76</v>
      </c>
      <c r="E16" s="104">
        <f t="shared" si="0"/>
        <v>67.21115580398191</v>
      </c>
      <c r="F16" s="3"/>
      <c r="G16" s="3"/>
      <c r="H16" s="3"/>
      <c r="I16" s="3"/>
      <c r="J16" s="3"/>
      <c r="K16" s="3"/>
    </row>
    <row r="17" spans="1:11" ht="21" customHeight="1">
      <c r="A17" s="119" t="s">
        <v>12</v>
      </c>
      <c r="B17" s="15" t="s">
        <v>13</v>
      </c>
      <c r="C17" s="75">
        <f>SUM(C18:C20)</f>
        <v>18220000</v>
      </c>
      <c r="D17" s="87">
        <f>SUM(D18:D20)</f>
        <v>14045348.05</v>
      </c>
      <c r="E17" s="104">
        <f t="shared" si="0"/>
        <v>77.08753046103183</v>
      </c>
      <c r="F17" s="3"/>
      <c r="G17" s="3"/>
      <c r="H17" s="3"/>
      <c r="I17" s="3"/>
      <c r="J17" s="3"/>
      <c r="K17" s="3"/>
    </row>
    <row r="18" spans="1:11" ht="45" customHeight="1">
      <c r="A18" s="120" t="s">
        <v>42</v>
      </c>
      <c r="B18" s="91" t="s">
        <v>14</v>
      </c>
      <c r="C18" s="21">
        <v>17300000</v>
      </c>
      <c r="D18" s="97">
        <v>12621307.56</v>
      </c>
      <c r="E18" s="103">
        <f t="shared" si="0"/>
        <v>72.95553502890174</v>
      </c>
      <c r="F18" s="3"/>
      <c r="G18" s="3"/>
      <c r="H18" s="3"/>
      <c r="I18" s="3"/>
      <c r="J18" s="3"/>
      <c r="K18" s="3"/>
    </row>
    <row r="19" spans="1:11" ht="45" customHeight="1">
      <c r="A19" s="120" t="s">
        <v>118</v>
      </c>
      <c r="B19" s="91" t="s">
        <v>109</v>
      </c>
      <c r="C19" s="21">
        <v>0</v>
      </c>
      <c r="D19" s="97">
        <v>43353.94</v>
      </c>
      <c r="E19" s="103"/>
      <c r="F19" s="3"/>
      <c r="G19" s="3"/>
      <c r="H19" s="3"/>
      <c r="I19" s="3"/>
      <c r="J19" s="3"/>
      <c r="K19" s="3"/>
    </row>
    <row r="20" spans="1:11" ht="58.5" customHeight="1">
      <c r="A20" s="120" t="s">
        <v>86</v>
      </c>
      <c r="B20" s="91" t="s">
        <v>87</v>
      </c>
      <c r="C20" s="21">
        <v>920000</v>
      </c>
      <c r="D20" s="97">
        <v>1380686.55</v>
      </c>
      <c r="E20" s="103">
        <f t="shared" si="0"/>
        <v>150.074625</v>
      </c>
      <c r="F20" s="3"/>
      <c r="G20" s="3"/>
      <c r="H20" s="3"/>
      <c r="I20" s="3"/>
      <c r="J20" s="3"/>
      <c r="K20" s="3"/>
    </row>
    <row r="21" spans="1:11" ht="22.5" customHeight="1">
      <c r="A21" s="119" t="s">
        <v>15</v>
      </c>
      <c r="B21" s="15" t="s">
        <v>16</v>
      </c>
      <c r="C21" s="75">
        <f>SUM(C22:C23)</f>
        <v>34818000</v>
      </c>
      <c r="D21" s="98">
        <f>SUM(D22:D23)</f>
        <v>21726468.95</v>
      </c>
      <c r="E21" s="104">
        <f t="shared" si="0"/>
        <v>62.40010612326957</v>
      </c>
      <c r="F21" s="3"/>
      <c r="G21" s="3"/>
      <c r="H21" s="3"/>
      <c r="I21" s="3"/>
      <c r="J21" s="3"/>
      <c r="K21" s="3"/>
    </row>
    <row r="22" spans="1:11" ht="21.75" customHeight="1">
      <c r="A22" s="120" t="s">
        <v>43</v>
      </c>
      <c r="B22" s="91" t="s">
        <v>5</v>
      </c>
      <c r="C22" s="21">
        <v>4200000</v>
      </c>
      <c r="D22" s="97">
        <v>4616153.62</v>
      </c>
      <c r="E22" s="125">
        <f t="shared" si="0"/>
        <v>109.90841952380951</v>
      </c>
      <c r="F22" s="3"/>
      <c r="G22" s="3"/>
      <c r="H22" s="3"/>
      <c r="I22" s="3"/>
      <c r="J22" s="3"/>
      <c r="K22" s="3"/>
    </row>
    <row r="23" spans="1:11" ht="26.25" customHeight="1">
      <c r="A23" s="120" t="s">
        <v>44</v>
      </c>
      <c r="B23" s="91" t="s">
        <v>6</v>
      </c>
      <c r="C23" s="21">
        <f>SUM(C24:C25)</f>
        <v>30618000</v>
      </c>
      <c r="D23" s="32">
        <f>SUM(D24:D25)</f>
        <v>17110315.33</v>
      </c>
      <c r="E23" s="103">
        <f t="shared" si="0"/>
        <v>55.883190704814155</v>
      </c>
      <c r="F23" s="3"/>
      <c r="G23" s="3"/>
      <c r="H23" s="3"/>
      <c r="I23" s="3"/>
      <c r="J23" s="3"/>
      <c r="K23" s="3"/>
    </row>
    <row r="24" spans="1:11" ht="58.5" customHeight="1">
      <c r="A24" s="121" t="s">
        <v>112</v>
      </c>
      <c r="B24" s="115" t="s">
        <v>110</v>
      </c>
      <c r="C24" s="21">
        <v>22010000</v>
      </c>
      <c r="D24" s="32">
        <v>9121658.92</v>
      </c>
      <c r="E24" s="103">
        <f t="shared" si="0"/>
        <v>41.44324815992731</v>
      </c>
      <c r="F24" s="3"/>
      <c r="G24" s="3"/>
      <c r="H24" s="3"/>
      <c r="I24" s="3"/>
      <c r="J24" s="3"/>
      <c r="K24" s="3"/>
    </row>
    <row r="25" spans="1:11" ht="57" customHeight="1">
      <c r="A25" s="121" t="s">
        <v>113</v>
      </c>
      <c r="B25" s="115" t="s">
        <v>111</v>
      </c>
      <c r="C25" s="21">
        <v>8608000</v>
      </c>
      <c r="D25" s="32">
        <v>7988656.41</v>
      </c>
      <c r="E25" s="103">
        <f>+D25/C25*100</f>
        <v>92.80502335037175</v>
      </c>
      <c r="F25" s="3"/>
      <c r="G25" s="3"/>
      <c r="H25" s="3"/>
      <c r="I25" s="3"/>
      <c r="J25" s="3"/>
      <c r="K25" s="3"/>
    </row>
    <row r="26" spans="1:11" ht="24" customHeight="1">
      <c r="A26" s="119" t="s">
        <v>17</v>
      </c>
      <c r="B26" s="15" t="s">
        <v>18</v>
      </c>
      <c r="C26" s="75">
        <f>SUM(C27:C28)</f>
        <v>1530000</v>
      </c>
      <c r="D26" s="87">
        <f>SUM(D27:D28)</f>
        <v>2195986.16</v>
      </c>
      <c r="E26" s="104">
        <f>+D26/C26*100</f>
        <v>143.5285071895425</v>
      </c>
      <c r="F26" s="81"/>
      <c r="G26" s="3"/>
      <c r="H26" s="3"/>
      <c r="I26" s="3"/>
      <c r="J26" s="3"/>
      <c r="K26" s="3"/>
    </row>
    <row r="27" spans="1:11" ht="75" customHeight="1">
      <c r="A27" s="79" t="s">
        <v>105</v>
      </c>
      <c r="B27" s="91" t="s">
        <v>106</v>
      </c>
      <c r="C27" s="21">
        <v>1530000</v>
      </c>
      <c r="D27" s="97">
        <v>2190986.16</v>
      </c>
      <c r="E27" s="103">
        <f>+D27/C27*100</f>
        <v>143.20170980392157</v>
      </c>
      <c r="F27" s="3"/>
      <c r="G27" s="3"/>
      <c r="H27" s="3"/>
      <c r="I27" s="3"/>
      <c r="J27" s="3"/>
      <c r="K27" s="3"/>
    </row>
    <row r="28" spans="1:11" ht="44.25" customHeight="1">
      <c r="A28" s="79" t="s">
        <v>120</v>
      </c>
      <c r="B28" s="91" t="s">
        <v>119</v>
      </c>
      <c r="C28" s="21">
        <v>0</v>
      </c>
      <c r="D28" s="97">
        <v>5000</v>
      </c>
      <c r="E28" s="125"/>
      <c r="F28" s="3"/>
      <c r="G28" s="3"/>
      <c r="H28" s="3"/>
      <c r="I28" s="3"/>
      <c r="J28" s="3"/>
      <c r="K28" s="3"/>
    </row>
    <row r="29" spans="1:11" ht="39.75" customHeight="1">
      <c r="A29" s="119" t="s">
        <v>19</v>
      </c>
      <c r="B29" s="15" t="s">
        <v>20</v>
      </c>
      <c r="C29" s="75">
        <f>SUM(C30:C31)</f>
        <v>0</v>
      </c>
      <c r="D29" s="23">
        <f>SUM(D30:D31)</f>
        <v>1565.97</v>
      </c>
      <c r="E29" s="103"/>
      <c r="F29" s="3"/>
      <c r="G29" s="3"/>
      <c r="H29" s="3"/>
      <c r="I29" s="3"/>
      <c r="J29" s="3"/>
      <c r="K29" s="3"/>
    </row>
    <row r="30" spans="1:11" ht="40.5" customHeight="1">
      <c r="A30" s="120" t="s">
        <v>45</v>
      </c>
      <c r="B30" s="91" t="s">
        <v>38</v>
      </c>
      <c r="C30" s="21">
        <v>0</v>
      </c>
      <c r="D30" s="97">
        <v>31.17</v>
      </c>
      <c r="E30" s="103"/>
      <c r="F30" s="3"/>
      <c r="G30" s="3"/>
      <c r="H30" s="3"/>
      <c r="I30" s="3"/>
      <c r="J30" s="3"/>
      <c r="K30" s="3"/>
    </row>
    <row r="31" spans="1:11" ht="34.5" customHeight="1">
      <c r="A31" s="120" t="s">
        <v>88</v>
      </c>
      <c r="B31" s="91" t="s">
        <v>21</v>
      </c>
      <c r="C31" s="21">
        <v>0</v>
      </c>
      <c r="D31" s="97">
        <v>1534.8</v>
      </c>
      <c r="E31" s="103"/>
      <c r="F31" s="3"/>
      <c r="G31" s="3"/>
      <c r="H31" s="3"/>
      <c r="I31" s="3"/>
      <c r="J31" s="3"/>
      <c r="K31" s="3"/>
    </row>
    <row r="32" spans="1:11" ht="54" customHeight="1">
      <c r="A32" s="119" t="s">
        <v>22</v>
      </c>
      <c r="B32" s="15" t="s">
        <v>23</v>
      </c>
      <c r="C32" s="75">
        <f>+C33+C38+C39</f>
        <v>71255067</v>
      </c>
      <c r="D32" s="87">
        <f>+D33+D38+D39</f>
        <v>38504104.64000001</v>
      </c>
      <c r="E32" s="104">
        <f aca="true" t="shared" si="1" ref="E32:E80">+D32/C32*100</f>
        <v>54.037005733220354</v>
      </c>
      <c r="F32" s="3"/>
      <c r="G32" s="3"/>
      <c r="H32" s="3"/>
      <c r="I32" s="3"/>
      <c r="J32" s="3"/>
      <c r="K32" s="3"/>
    </row>
    <row r="33" spans="1:11" ht="153.75" customHeight="1">
      <c r="A33" s="120" t="s">
        <v>24</v>
      </c>
      <c r="B33" s="91" t="s">
        <v>72</v>
      </c>
      <c r="C33" s="21">
        <f>SUM(C34:C37)</f>
        <v>70972067</v>
      </c>
      <c r="D33" s="32">
        <f>SUM(D34:D37)</f>
        <v>36305616.370000005</v>
      </c>
      <c r="E33" s="125">
        <f t="shared" si="1"/>
        <v>51.15479639334727</v>
      </c>
      <c r="F33" s="3"/>
      <c r="G33" s="3"/>
      <c r="H33" s="3"/>
      <c r="I33" s="3"/>
      <c r="J33" s="3"/>
      <c r="K33" s="3"/>
    </row>
    <row r="34" spans="1:11" ht="123.75" customHeight="1">
      <c r="A34" s="120" t="s">
        <v>93</v>
      </c>
      <c r="B34" s="92" t="s">
        <v>73</v>
      </c>
      <c r="C34" s="21">
        <v>63435790</v>
      </c>
      <c r="D34" s="32">
        <v>27689602.53</v>
      </c>
      <c r="E34" s="103">
        <f t="shared" si="1"/>
        <v>43.649811139736734</v>
      </c>
      <c r="F34" s="3"/>
      <c r="G34" s="3"/>
      <c r="H34" s="3"/>
      <c r="I34" s="3"/>
      <c r="J34" s="3"/>
      <c r="K34" s="3"/>
    </row>
    <row r="35" spans="1:11" ht="114" customHeight="1">
      <c r="A35" s="120" t="s">
        <v>94</v>
      </c>
      <c r="B35" s="116" t="s">
        <v>95</v>
      </c>
      <c r="C35" s="20">
        <v>143640</v>
      </c>
      <c r="D35" s="32">
        <v>280361.51</v>
      </c>
      <c r="E35" s="103">
        <f t="shared" si="1"/>
        <v>195.18345168476748</v>
      </c>
      <c r="F35" s="3"/>
      <c r="G35" s="3"/>
      <c r="H35" s="3"/>
      <c r="I35" s="3"/>
      <c r="J35" s="3"/>
      <c r="K35" s="3"/>
    </row>
    <row r="36" spans="1:11" ht="103.5" customHeight="1">
      <c r="A36" s="120" t="s">
        <v>76</v>
      </c>
      <c r="B36" s="93" t="s">
        <v>96</v>
      </c>
      <c r="C36" s="88">
        <v>511137</v>
      </c>
      <c r="D36" s="32">
        <v>235463.04</v>
      </c>
      <c r="E36" s="103">
        <f t="shared" si="1"/>
        <v>46.066522282675685</v>
      </c>
      <c r="F36" s="3"/>
      <c r="G36" s="3"/>
      <c r="H36" s="3"/>
      <c r="I36" s="3"/>
      <c r="J36" s="3"/>
      <c r="K36" s="3"/>
    </row>
    <row r="37" spans="1:11" ht="58.5" customHeight="1">
      <c r="A37" s="120" t="s">
        <v>97</v>
      </c>
      <c r="B37" s="93" t="s">
        <v>98</v>
      </c>
      <c r="C37" s="21">
        <v>6881500</v>
      </c>
      <c r="D37" s="32">
        <v>8100189.29</v>
      </c>
      <c r="E37" s="103">
        <f t="shared" si="1"/>
        <v>117.70964600741118</v>
      </c>
      <c r="F37" s="3"/>
      <c r="G37" s="3"/>
      <c r="H37" s="3"/>
      <c r="I37" s="3"/>
      <c r="J37" s="3"/>
      <c r="K37" s="3"/>
    </row>
    <row r="38" spans="1:11" ht="142.5" customHeight="1">
      <c r="A38" s="120" t="s">
        <v>25</v>
      </c>
      <c r="B38" s="91" t="s">
        <v>99</v>
      </c>
      <c r="C38" s="21">
        <v>115000</v>
      </c>
      <c r="D38" s="32">
        <v>61775.07</v>
      </c>
      <c r="E38" s="103">
        <f t="shared" si="1"/>
        <v>53.71745217391304</v>
      </c>
      <c r="F38" s="3"/>
      <c r="G38" s="3"/>
      <c r="H38" s="3"/>
      <c r="I38" s="3"/>
      <c r="J38" s="3"/>
      <c r="K38" s="3"/>
    </row>
    <row r="39" spans="1:11" ht="119.25" customHeight="1">
      <c r="A39" s="120" t="s">
        <v>46</v>
      </c>
      <c r="B39" s="91" t="s">
        <v>90</v>
      </c>
      <c r="C39" s="21">
        <v>168000</v>
      </c>
      <c r="D39" s="32">
        <v>2136713.2</v>
      </c>
      <c r="E39" s="103">
        <f t="shared" si="1"/>
        <v>1271.8530952380954</v>
      </c>
      <c r="F39" s="3"/>
      <c r="G39" s="3"/>
      <c r="H39" s="3"/>
      <c r="I39" s="3"/>
      <c r="J39" s="3"/>
      <c r="K39" s="3"/>
    </row>
    <row r="40" spans="1:11" ht="38.25" customHeight="1">
      <c r="A40" s="119" t="s">
        <v>26</v>
      </c>
      <c r="B40" s="15" t="s">
        <v>27</v>
      </c>
      <c r="C40" s="75">
        <f>SUM(C41:C41)</f>
        <v>636000</v>
      </c>
      <c r="D40" s="98">
        <f>SUM(D41:D41)</f>
        <v>740748.48</v>
      </c>
      <c r="E40" s="104">
        <f t="shared" si="1"/>
        <v>116.46988679245283</v>
      </c>
      <c r="F40" s="3"/>
      <c r="G40" s="3"/>
      <c r="H40" s="3"/>
      <c r="I40" s="3"/>
      <c r="J40" s="3"/>
      <c r="K40" s="3"/>
    </row>
    <row r="41" spans="1:11" ht="36" customHeight="1">
      <c r="A41" s="120" t="s">
        <v>107</v>
      </c>
      <c r="B41" s="91" t="s">
        <v>28</v>
      </c>
      <c r="C41" s="21">
        <v>636000</v>
      </c>
      <c r="D41" s="97">
        <v>740748.48</v>
      </c>
      <c r="E41" s="103">
        <f t="shared" si="1"/>
        <v>116.46988679245283</v>
      </c>
      <c r="F41" s="3"/>
      <c r="G41" s="3"/>
      <c r="H41" s="3"/>
      <c r="I41" s="3"/>
      <c r="J41" s="3"/>
      <c r="K41" s="3"/>
    </row>
    <row r="42" spans="1:11" ht="37.5" customHeight="1">
      <c r="A42" s="119" t="s">
        <v>29</v>
      </c>
      <c r="B42" s="15" t="s">
        <v>30</v>
      </c>
      <c r="C42" s="82">
        <v>48908717.34</v>
      </c>
      <c r="D42" s="23">
        <f>28412044.21+51288.8</f>
        <v>28463333.01</v>
      </c>
      <c r="E42" s="104">
        <f t="shared" si="1"/>
        <v>58.19685029180117</v>
      </c>
      <c r="F42" s="3"/>
      <c r="G42" s="3"/>
      <c r="H42" s="3"/>
      <c r="I42" s="3"/>
      <c r="J42" s="3"/>
      <c r="K42" s="3"/>
    </row>
    <row r="43" spans="1:11" ht="36.75" customHeight="1">
      <c r="A43" s="119" t="s">
        <v>31</v>
      </c>
      <c r="B43" s="15" t="s">
        <v>32</v>
      </c>
      <c r="C43" s="77">
        <f>14275800+9039000</f>
        <v>23314800</v>
      </c>
      <c r="D43" s="87">
        <f>11466397.55+1148515.96</f>
        <v>12614913.510000002</v>
      </c>
      <c r="E43" s="104">
        <f t="shared" si="1"/>
        <v>54.1068913737197</v>
      </c>
      <c r="F43" s="3"/>
      <c r="G43" s="3"/>
      <c r="H43" s="3"/>
      <c r="I43" s="3"/>
      <c r="J43" s="3"/>
      <c r="K43" s="3"/>
    </row>
    <row r="44" spans="1:11" ht="33.75" customHeight="1" thickBot="1">
      <c r="A44" s="122" t="s">
        <v>0</v>
      </c>
      <c r="B44" s="15" t="s">
        <v>1</v>
      </c>
      <c r="C44" s="76">
        <v>1955900</v>
      </c>
      <c r="D44" s="87">
        <f>-700.02+9449.99+30000+133074.56+149600+96000+46400+1500+99601+1978.38+40000+46000+20000+32374.12+60900+379282.54+10000+3000+4019.2</f>
        <v>1162479.77</v>
      </c>
      <c r="E44" s="104">
        <f t="shared" si="1"/>
        <v>59.43451965846924</v>
      </c>
      <c r="F44" s="3"/>
      <c r="G44" s="3"/>
      <c r="H44" s="3"/>
      <c r="I44" s="3"/>
      <c r="J44" s="3"/>
      <c r="K44" s="3"/>
    </row>
    <row r="45" spans="1:11" ht="23.25" customHeight="1">
      <c r="A45" s="119" t="s">
        <v>2</v>
      </c>
      <c r="B45" s="29" t="s">
        <v>3</v>
      </c>
      <c r="C45" s="87">
        <f>SUM(C46:C47)</f>
        <v>0</v>
      </c>
      <c r="D45" s="87">
        <f>SUM(D46:D47)</f>
        <v>45337.19</v>
      </c>
      <c r="E45" s="103"/>
      <c r="F45" s="3"/>
      <c r="G45" s="3"/>
      <c r="H45" s="3"/>
      <c r="I45" s="3"/>
      <c r="J45" s="3"/>
      <c r="K45" s="3"/>
    </row>
    <row r="46" spans="1:11" ht="39" customHeight="1" thickBot="1">
      <c r="A46" s="123" t="s">
        <v>78</v>
      </c>
      <c r="B46" s="91" t="s">
        <v>79</v>
      </c>
      <c r="C46" s="126">
        <v>0</v>
      </c>
      <c r="D46" s="97">
        <v>45288.58</v>
      </c>
      <c r="E46" s="133"/>
      <c r="F46" s="3"/>
      <c r="G46" s="3"/>
      <c r="H46" s="3"/>
      <c r="I46" s="3"/>
      <c r="J46" s="3"/>
      <c r="K46" s="3"/>
    </row>
    <row r="47" spans="1:11" ht="37.5" customHeight="1" thickBot="1">
      <c r="A47" s="124" t="s">
        <v>80</v>
      </c>
      <c r="B47" s="99" t="s">
        <v>117</v>
      </c>
      <c r="C47" s="132"/>
      <c r="D47" s="135">
        <v>48.61</v>
      </c>
      <c r="E47" s="134"/>
      <c r="F47" s="3"/>
      <c r="G47" s="3"/>
      <c r="H47" s="3"/>
      <c r="I47" s="3"/>
      <c r="J47" s="3"/>
      <c r="K47" s="3"/>
    </row>
    <row r="48" spans="1:11" ht="26.25" customHeight="1" thickBot="1">
      <c r="A48" s="11"/>
      <c r="B48" s="1" t="s">
        <v>37</v>
      </c>
      <c r="C48" s="114">
        <f>+C13</f>
        <v>504684104.34000003</v>
      </c>
      <c r="D48" s="19">
        <f>+D13</f>
        <v>340757553.36999995</v>
      </c>
      <c r="E48" s="100">
        <f t="shared" si="1"/>
        <v>67.51897879082702</v>
      </c>
      <c r="F48" s="3"/>
      <c r="G48" s="3"/>
      <c r="H48" s="3"/>
      <c r="I48" s="3"/>
      <c r="J48" s="3"/>
      <c r="K48" s="3"/>
    </row>
    <row r="49" spans="1:11" ht="29.25" customHeight="1" thickBot="1">
      <c r="A49" s="33" t="s">
        <v>33</v>
      </c>
      <c r="B49" s="24" t="s">
        <v>34</v>
      </c>
      <c r="C49" s="16">
        <f>+C50+C78+C79</f>
        <v>664670000</v>
      </c>
      <c r="D49" s="16">
        <f>+D50+D78+D79</f>
        <v>470375099.68</v>
      </c>
      <c r="E49" s="100">
        <f t="shared" si="1"/>
        <v>70.7682157581958</v>
      </c>
      <c r="F49" s="3"/>
      <c r="G49" s="3"/>
      <c r="H49" s="3"/>
      <c r="I49" s="3"/>
      <c r="J49" s="3"/>
      <c r="K49" s="3"/>
    </row>
    <row r="50" spans="1:11" ht="49.5" customHeight="1">
      <c r="A50" s="34" t="s">
        <v>35</v>
      </c>
      <c r="B50" s="25" t="s">
        <v>41</v>
      </c>
      <c r="C50" s="73">
        <f>+C51+C53+C64+C76</f>
        <v>663396100</v>
      </c>
      <c r="D50" s="73">
        <f>+D51+D53+D64+D76</f>
        <v>490134819.61</v>
      </c>
      <c r="E50" s="131">
        <f t="shared" si="1"/>
        <v>73.8826802885938</v>
      </c>
      <c r="F50" s="3"/>
      <c r="G50" s="3"/>
      <c r="H50" s="3"/>
      <c r="I50" s="3"/>
      <c r="J50" s="3"/>
      <c r="K50" s="3"/>
    </row>
    <row r="51" spans="1:11" ht="36" customHeight="1">
      <c r="A51" s="35" t="s">
        <v>55</v>
      </c>
      <c r="B51" s="26" t="s">
        <v>57</v>
      </c>
      <c r="C51" s="83">
        <f>SUM(C52)</f>
        <v>8677000</v>
      </c>
      <c r="D51" s="98">
        <f>SUM(D52)</f>
        <v>6507000</v>
      </c>
      <c r="E51" s="104">
        <f t="shared" si="1"/>
        <v>74.99135645960585</v>
      </c>
      <c r="F51" s="3"/>
      <c r="G51" s="3"/>
      <c r="H51" s="3"/>
      <c r="I51" s="3"/>
      <c r="J51" s="3"/>
      <c r="K51" s="3"/>
    </row>
    <row r="52" spans="1:11" ht="40.5" customHeight="1">
      <c r="A52" s="36" t="s">
        <v>56</v>
      </c>
      <c r="B52" s="110" t="s">
        <v>58</v>
      </c>
      <c r="C52" s="84">
        <v>8677000</v>
      </c>
      <c r="D52" s="97">
        <v>6507000</v>
      </c>
      <c r="E52" s="125">
        <f t="shared" si="1"/>
        <v>74.99135645960585</v>
      </c>
      <c r="F52" s="3"/>
      <c r="G52" s="3"/>
      <c r="H52" s="3"/>
      <c r="I52" s="3"/>
      <c r="J52" s="3"/>
      <c r="K52" s="3"/>
    </row>
    <row r="53" spans="1:11" ht="51" customHeight="1">
      <c r="A53" s="35" t="s">
        <v>47</v>
      </c>
      <c r="B53" s="27" t="s">
        <v>48</v>
      </c>
      <c r="C53" s="75">
        <f>SUM(C54:C63)</f>
        <v>331348100</v>
      </c>
      <c r="D53" s="98">
        <f>SUM(D54:D63)</f>
        <v>244832300</v>
      </c>
      <c r="E53" s="104">
        <f t="shared" si="1"/>
        <v>73.88975521513478</v>
      </c>
      <c r="F53" s="3"/>
      <c r="G53" s="3"/>
      <c r="H53" s="3"/>
      <c r="I53" s="3"/>
      <c r="J53" s="3"/>
      <c r="K53" s="3"/>
    </row>
    <row r="54" spans="1:11" ht="54" customHeight="1">
      <c r="A54" s="72" t="s">
        <v>85</v>
      </c>
      <c r="B54" s="101" t="s">
        <v>108</v>
      </c>
      <c r="C54" s="80">
        <v>598500</v>
      </c>
      <c r="D54" s="128">
        <v>598500</v>
      </c>
      <c r="E54" s="103">
        <f t="shared" si="1"/>
        <v>100</v>
      </c>
      <c r="F54" s="3"/>
      <c r="G54" s="3"/>
      <c r="H54" s="3"/>
      <c r="I54" s="3"/>
      <c r="J54" s="3"/>
      <c r="K54" s="3"/>
    </row>
    <row r="55" spans="1:11" ht="54" customHeight="1">
      <c r="A55" s="72" t="s">
        <v>70</v>
      </c>
      <c r="B55" s="101" t="s">
        <v>121</v>
      </c>
      <c r="C55" s="113">
        <v>1615200</v>
      </c>
      <c r="D55" s="127">
        <v>0</v>
      </c>
      <c r="E55" s="103">
        <f t="shared" si="1"/>
        <v>0</v>
      </c>
      <c r="F55" s="3"/>
      <c r="G55" s="3"/>
      <c r="H55" s="3"/>
      <c r="I55" s="3"/>
      <c r="J55" s="3"/>
      <c r="K55" s="3"/>
    </row>
    <row r="56" spans="1:11" ht="82.5" customHeight="1">
      <c r="A56" s="18" t="s">
        <v>82</v>
      </c>
      <c r="B56" s="101" t="s">
        <v>115</v>
      </c>
      <c r="C56" s="113">
        <v>574000</v>
      </c>
      <c r="D56" s="89">
        <v>0</v>
      </c>
      <c r="E56" s="103">
        <f t="shared" si="1"/>
        <v>0</v>
      </c>
      <c r="F56" s="3"/>
      <c r="G56" s="3"/>
      <c r="H56" s="3"/>
      <c r="I56" s="3"/>
      <c r="J56" s="3"/>
      <c r="K56" s="3"/>
    </row>
    <row r="57" spans="1:11" ht="72" customHeight="1">
      <c r="A57" s="18" t="s">
        <v>82</v>
      </c>
      <c r="B57" s="101" t="s">
        <v>116</v>
      </c>
      <c r="C57" s="113">
        <v>1778200</v>
      </c>
      <c r="D57" s="89">
        <v>0</v>
      </c>
      <c r="E57" s="103">
        <f t="shared" si="1"/>
        <v>0</v>
      </c>
      <c r="F57" s="3"/>
      <c r="G57" s="3"/>
      <c r="H57" s="3"/>
      <c r="I57" s="3"/>
      <c r="J57" s="3"/>
      <c r="K57" s="3"/>
    </row>
    <row r="58" spans="1:11" ht="106.5" customHeight="1">
      <c r="A58" s="18" t="s">
        <v>122</v>
      </c>
      <c r="B58" s="101" t="s">
        <v>123</v>
      </c>
      <c r="C58" s="113">
        <v>1318400</v>
      </c>
      <c r="D58" s="89">
        <v>1318400</v>
      </c>
      <c r="E58" s="103">
        <f t="shared" si="1"/>
        <v>100</v>
      </c>
      <c r="F58" s="3"/>
      <c r="G58" s="3"/>
      <c r="H58" s="3"/>
      <c r="I58" s="3"/>
      <c r="J58" s="3"/>
      <c r="K58" s="3"/>
    </row>
    <row r="59" spans="1:11" ht="60" customHeight="1">
      <c r="A59" s="18" t="s">
        <v>59</v>
      </c>
      <c r="B59" s="94" t="s">
        <v>49</v>
      </c>
      <c r="C59" s="20">
        <v>17148000</v>
      </c>
      <c r="D59" s="89">
        <v>10242100</v>
      </c>
      <c r="E59" s="103">
        <f t="shared" si="1"/>
        <v>59.727665033823186</v>
      </c>
      <c r="F59" s="3"/>
      <c r="G59" s="3"/>
      <c r="H59" s="3"/>
      <c r="I59" s="3"/>
      <c r="J59" s="3"/>
      <c r="K59" s="3"/>
    </row>
    <row r="60" spans="1:11" ht="43.5" customHeight="1">
      <c r="A60" s="18" t="s">
        <v>59</v>
      </c>
      <c r="B60" s="108" t="s">
        <v>64</v>
      </c>
      <c r="C60" s="21">
        <v>5273500</v>
      </c>
      <c r="D60" s="17">
        <v>5273500</v>
      </c>
      <c r="E60" s="103">
        <f t="shared" si="1"/>
        <v>100</v>
      </c>
      <c r="F60" s="3"/>
      <c r="G60" s="3"/>
      <c r="H60" s="3"/>
      <c r="I60" s="3"/>
      <c r="J60" s="3"/>
      <c r="K60" s="3"/>
    </row>
    <row r="61" spans="1:11" ht="48" customHeight="1">
      <c r="A61" s="18" t="s">
        <v>59</v>
      </c>
      <c r="B61" s="109" t="s">
        <v>114</v>
      </c>
      <c r="C61" s="21">
        <v>25500</v>
      </c>
      <c r="D61" s="17">
        <v>0</v>
      </c>
      <c r="E61" s="103">
        <f t="shared" si="1"/>
        <v>0</v>
      </c>
      <c r="F61" s="3"/>
      <c r="G61" s="3"/>
      <c r="H61" s="3"/>
      <c r="I61" s="3"/>
      <c r="J61" s="3"/>
      <c r="K61" s="3"/>
    </row>
    <row r="62" spans="1:11" ht="112.5" customHeight="1">
      <c r="A62" s="18" t="s">
        <v>59</v>
      </c>
      <c r="B62" s="108" t="s">
        <v>100</v>
      </c>
      <c r="C62" s="21">
        <v>545800</v>
      </c>
      <c r="D62" s="17">
        <v>545800</v>
      </c>
      <c r="E62" s="103">
        <f t="shared" si="1"/>
        <v>100</v>
      </c>
      <c r="F62" s="3"/>
      <c r="G62" s="3"/>
      <c r="H62" s="3"/>
      <c r="I62" s="3"/>
      <c r="J62" s="3"/>
      <c r="K62" s="3"/>
    </row>
    <row r="63" spans="1:11" ht="95.25" customHeight="1">
      <c r="A63" s="18" t="s">
        <v>65</v>
      </c>
      <c r="B63" s="94" t="s">
        <v>50</v>
      </c>
      <c r="C63" s="21">
        <v>302471000</v>
      </c>
      <c r="D63" s="17">
        <v>226854000</v>
      </c>
      <c r="E63" s="103">
        <f t="shared" si="1"/>
        <v>75.00024795765545</v>
      </c>
      <c r="F63" s="3"/>
      <c r="G63" s="3"/>
      <c r="H63" s="3"/>
      <c r="I63" s="3"/>
      <c r="J63" s="3"/>
      <c r="K63" s="3"/>
    </row>
    <row r="64" spans="1:11" ht="42" customHeight="1">
      <c r="A64" s="38" t="s">
        <v>51</v>
      </c>
      <c r="B64" s="28" t="s">
        <v>52</v>
      </c>
      <c r="C64" s="75">
        <f>SUM(C65:C75)</f>
        <v>323356400</v>
      </c>
      <c r="D64" s="82">
        <f>SUM(D65:D75)</f>
        <v>238780919.61</v>
      </c>
      <c r="E64" s="104">
        <f t="shared" si="1"/>
        <v>73.84450086962869</v>
      </c>
      <c r="F64" s="3"/>
      <c r="G64" s="3"/>
      <c r="H64" s="3"/>
      <c r="I64" s="3"/>
      <c r="J64" s="3"/>
      <c r="K64" s="3"/>
    </row>
    <row r="65" spans="1:11" ht="58.5" customHeight="1">
      <c r="A65" s="37" t="s">
        <v>83</v>
      </c>
      <c r="B65" s="94" t="s">
        <v>66</v>
      </c>
      <c r="C65" s="21">
        <v>13787000</v>
      </c>
      <c r="D65" s="17">
        <v>10082000</v>
      </c>
      <c r="E65" s="103">
        <f t="shared" si="1"/>
        <v>73.12685863494596</v>
      </c>
      <c r="F65" s="3"/>
      <c r="G65" s="3"/>
      <c r="H65" s="3"/>
      <c r="I65" s="3"/>
      <c r="J65" s="3"/>
      <c r="K65" s="3"/>
    </row>
    <row r="66" spans="1:11" ht="174" customHeight="1">
      <c r="A66" s="37" t="s">
        <v>63</v>
      </c>
      <c r="B66" s="108" t="s">
        <v>101</v>
      </c>
      <c r="C66" s="20">
        <v>125829000</v>
      </c>
      <c r="D66" s="46">
        <v>89239000</v>
      </c>
      <c r="E66" s="103">
        <f t="shared" si="1"/>
        <v>70.92085290354369</v>
      </c>
      <c r="F66" s="3"/>
      <c r="G66" s="3"/>
      <c r="H66" s="3"/>
      <c r="I66" s="3"/>
      <c r="J66" s="3"/>
      <c r="K66" s="3"/>
    </row>
    <row r="67" spans="1:11" ht="88.5" customHeight="1">
      <c r="A67" s="37" t="s">
        <v>63</v>
      </c>
      <c r="B67" s="95" t="s">
        <v>102</v>
      </c>
      <c r="C67" s="20">
        <v>118122000</v>
      </c>
      <c r="D67" s="46">
        <v>86700000</v>
      </c>
      <c r="E67" s="103">
        <f t="shared" si="1"/>
        <v>73.39868949052675</v>
      </c>
      <c r="F67" s="3"/>
      <c r="G67" s="3"/>
      <c r="H67" s="3"/>
      <c r="I67" s="3"/>
      <c r="J67" s="3"/>
      <c r="K67" s="3"/>
    </row>
    <row r="68" spans="1:11" ht="88.5" customHeight="1">
      <c r="A68" s="37" t="s">
        <v>84</v>
      </c>
      <c r="B68" s="111" t="s">
        <v>74</v>
      </c>
      <c r="C68" s="20">
        <v>6387000</v>
      </c>
      <c r="D68" s="96">
        <v>4250019.61</v>
      </c>
      <c r="E68" s="103">
        <f t="shared" si="1"/>
        <v>66.54171927352435</v>
      </c>
      <c r="F68" s="3"/>
      <c r="G68" s="3"/>
      <c r="H68" s="3"/>
      <c r="I68" s="3"/>
      <c r="J68" s="3"/>
      <c r="K68" s="3"/>
    </row>
    <row r="69" spans="1:11" ht="108.75" customHeight="1">
      <c r="A69" s="37" t="s">
        <v>60</v>
      </c>
      <c r="B69" s="94" t="s">
        <v>61</v>
      </c>
      <c r="C69" s="21">
        <v>58846000</v>
      </c>
      <c r="D69" s="17">
        <v>48401400</v>
      </c>
      <c r="E69" s="103">
        <f t="shared" si="1"/>
        <v>82.25096013322911</v>
      </c>
      <c r="F69" s="3"/>
      <c r="G69" s="3"/>
      <c r="H69" s="3"/>
      <c r="I69" s="3"/>
      <c r="J69" s="3"/>
      <c r="K69" s="3"/>
    </row>
    <row r="70" spans="1:11" ht="111" customHeight="1">
      <c r="A70" s="37" t="s">
        <v>60</v>
      </c>
      <c r="B70" s="108" t="s">
        <v>69</v>
      </c>
      <c r="C70" s="85">
        <v>100</v>
      </c>
      <c r="D70" s="90">
        <v>100</v>
      </c>
      <c r="E70" s="103">
        <f t="shared" si="1"/>
        <v>100</v>
      </c>
      <c r="F70" s="3"/>
      <c r="G70" s="3"/>
      <c r="H70" s="3"/>
      <c r="I70" s="3"/>
      <c r="J70" s="3"/>
      <c r="K70" s="3"/>
    </row>
    <row r="71" spans="1:11" ht="57" customHeight="1">
      <c r="A71" s="37" t="s">
        <v>60</v>
      </c>
      <c r="B71" s="108" t="s">
        <v>75</v>
      </c>
      <c r="C71" s="85">
        <v>91900</v>
      </c>
      <c r="D71" s="90">
        <v>91900</v>
      </c>
      <c r="E71" s="103">
        <f t="shared" si="1"/>
        <v>100</v>
      </c>
      <c r="F71" s="3"/>
      <c r="G71" s="3"/>
      <c r="H71" s="3"/>
      <c r="I71" s="3"/>
      <c r="J71" s="3"/>
      <c r="K71" s="3"/>
    </row>
    <row r="72" spans="1:11" ht="87" customHeight="1">
      <c r="A72" s="37" t="s">
        <v>60</v>
      </c>
      <c r="B72" s="112" t="s">
        <v>62</v>
      </c>
      <c r="C72" s="20">
        <v>22000</v>
      </c>
      <c r="D72" s="46">
        <v>16500</v>
      </c>
      <c r="E72" s="103">
        <f t="shared" si="1"/>
        <v>75</v>
      </c>
      <c r="F72" s="3"/>
      <c r="G72" s="3"/>
      <c r="H72" s="3"/>
      <c r="I72" s="3"/>
      <c r="J72" s="3"/>
      <c r="K72" s="3"/>
    </row>
    <row r="73" spans="1:11" ht="126" customHeight="1">
      <c r="A73" s="37" t="s">
        <v>60</v>
      </c>
      <c r="B73" s="108" t="s">
        <v>103</v>
      </c>
      <c r="C73" s="21">
        <v>21000</v>
      </c>
      <c r="D73" s="17">
        <v>0</v>
      </c>
      <c r="E73" s="103">
        <f t="shared" si="1"/>
        <v>0</v>
      </c>
      <c r="F73" s="3"/>
      <c r="G73" s="3"/>
      <c r="H73" s="3"/>
      <c r="I73" s="3"/>
      <c r="J73" s="3"/>
      <c r="K73" s="3"/>
    </row>
    <row r="74" spans="1:11" ht="174.75" customHeight="1">
      <c r="A74" s="37" t="s">
        <v>60</v>
      </c>
      <c r="B74" s="108" t="s">
        <v>104</v>
      </c>
      <c r="C74" s="21">
        <v>100</v>
      </c>
      <c r="D74" s="17">
        <v>0</v>
      </c>
      <c r="E74" s="103">
        <f t="shared" si="1"/>
        <v>0</v>
      </c>
      <c r="F74" s="3"/>
      <c r="G74" s="3"/>
      <c r="H74" s="3"/>
      <c r="I74" s="3"/>
      <c r="J74" s="3"/>
      <c r="K74" s="3"/>
    </row>
    <row r="75" spans="1:11" ht="83.25" customHeight="1">
      <c r="A75" s="37" t="s">
        <v>60</v>
      </c>
      <c r="B75" s="108" t="s">
        <v>124</v>
      </c>
      <c r="C75" s="21">
        <v>250300</v>
      </c>
      <c r="D75" s="17">
        <v>0</v>
      </c>
      <c r="E75" s="103">
        <f t="shared" si="1"/>
        <v>0</v>
      </c>
      <c r="F75" s="3"/>
      <c r="G75" s="3"/>
      <c r="H75" s="3"/>
      <c r="I75" s="3"/>
      <c r="J75" s="3"/>
      <c r="K75" s="3"/>
    </row>
    <row r="76" spans="1:11" ht="36" customHeight="1">
      <c r="A76" s="38" t="s">
        <v>53</v>
      </c>
      <c r="B76" s="28" t="s">
        <v>54</v>
      </c>
      <c r="C76" s="75">
        <f>SUM(C77)</f>
        <v>14600</v>
      </c>
      <c r="D76" s="98">
        <f>SUM(D77)</f>
        <v>14600</v>
      </c>
      <c r="E76" s="104">
        <f t="shared" si="1"/>
        <v>100</v>
      </c>
      <c r="F76" s="3"/>
      <c r="G76" s="3"/>
      <c r="H76" s="3"/>
      <c r="I76" s="3"/>
      <c r="J76" s="3"/>
      <c r="K76" s="3"/>
    </row>
    <row r="77" spans="1:11" ht="65.25" customHeight="1">
      <c r="A77" s="129" t="s">
        <v>125</v>
      </c>
      <c r="B77" s="130" t="s">
        <v>126</v>
      </c>
      <c r="C77" s="107">
        <v>14600</v>
      </c>
      <c r="D77" s="128">
        <v>14600</v>
      </c>
      <c r="E77" s="103">
        <f t="shared" si="1"/>
        <v>100</v>
      </c>
      <c r="F77" s="3"/>
      <c r="G77" s="3"/>
      <c r="H77" s="3"/>
      <c r="I77" s="3"/>
      <c r="J77" s="3"/>
      <c r="K77" s="3"/>
    </row>
    <row r="78" spans="1:11" ht="39" customHeight="1">
      <c r="A78" s="39" t="s">
        <v>81</v>
      </c>
      <c r="B78" s="30" t="s">
        <v>77</v>
      </c>
      <c r="C78" s="77">
        <v>1273900</v>
      </c>
      <c r="D78" s="98">
        <v>568800</v>
      </c>
      <c r="E78" s="104">
        <f t="shared" si="1"/>
        <v>44.650286521705</v>
      </c>
      <c r="F78" s="3"/>
      <c r="G78" s="3"/>
      <c r="H78" s="3"/>
      <c r="I78" s="3"/>
      <c r="J78" s="3"/>
      <c r="K78" s="3"/>
    </row>
    <row r="79" spans="1:11" ht="63" customHeight="1" thickBot="1">
      <c r="A79" s="39" t="s">
        <v>67</v>
      </c>
      <c r="B79" s="31" t="s">
        <v>68</v>
      </c>
      <c r="C79" s="86">
        <v>0</v>
      </c>
      <c r="D79" s="78">
        <v>-20328519.93</v>
      </c>
      <c r="E79" s="105"/>
      <c r="F79" s="3"/>
      <c r="G79" s="3"/>
      <c r="H79" s="3"/>
      <c r="I79" s="3"/>
      <c r="J79" s="3"/>
      <c r="K79" s="3"/>
    </row>
    <row r="80" spans="1:11" ht="32.25" customHeight="1" thickBot="1">
      <c r="A80" s="40"/>
      <c r="B80" s="1" t="s">
        <v>36</v>
      </c>
      <c r="C80" s="19">
        <f>+C48+C49</f>
        <v>1169354104.3400002</v>
      </c>
      <c r="D80" s="19">
        <f>+D48+D49</f>
        <v>811132653.05</v>
      </c>
      <c r="E80" s="100">
        <f t="shared" si="1"/>
        <v>69.3658704441641</v>
      </c>
      <c r="F80" s="3"/>
      <c r="G80" s="3"/>
      <c r="H80" s="3"/>
      <c r="I80" s="3"/>
      <c r="J80" s="3"/>
      <c r="K80" s="3"/>
    </row>
    <row r="81" spans="1:11" ht="24.75" customHeight="1">
      <c r="A81" s="49"/>
      <c r="B81" s="50"/>
      <c r="C81" s="51"/>
      <c r="D81" s="52"/>
      <c r="E81" s="53"/>
      <c r="F81" s="3"/>
      <c r="G81" s="3"/>
      <c r="H81" s="3"/>
      <c r="I81" s="3"/>
      <c r="J81" s="3"/>
      <c r="K81" s="3"/>
    </row>
    <row r="82" spans="1:11" ht="55.5" customHeight="1">
      <c r="A82" s="41"/>
      <c r="B82" s="42"/>
      <c r="C82" s="47"/>
      <c r="D82" s="48"/>
      <c r="E82" s="44"/>
      <c r="F82" s="3"/>
      <c r="G82" s="3"/>
      <c r="H82" s="3"/>
      <c r="I82" s="3"/>
      <c r="J82" s="3"/>
      <c r="K82" s="3"/>
    </row>
    <row r="83" spans="1:11" ht="106.5" customHeight="1">
      <c r="A83" s="41"/>
      <c r="B83" s="42"/>
      <c r="C83" s="47"/>
      <c r="D83" s="48"/>
      <c r="E83" s="44"/>
      <c r="F83" s="3"/>
      <c r="G83" s="3"/>
      <c r="H83" s="3"/>
      <c r="I83" s="3"/>
      <c r="J83" s="3"/>
      <c r="K83" s="3"/>
    </row>
    <row r="84" spans="1:11" ht="155.25" customHeight="1">
      <c r="A84" s="54"/>
      <c r="B84" s="45"/>
      <c r="C84" s="47"/>
      <c r="D84" s="55"/>
      <c r="E84" s="56"/>
      <c r="F84" s="3"/>
      <c r="G84" s="3"/>
      <c r="H84" s="3"/>
      <c r="I84" s="3"/>
      <c r="J84" s="3"/>
      <c r="K84" s="3"/>
    </row>
    <row r="85" spans="1:11" ht="150" customHeight="1">
      <c r="A85" s="54"/>
      <c r="B85" s="57"/>
      <c r="C85" s="47"/>
      <c r="D85" s="58"/>
      <c r="E85" s="56"/>
      <c r="F85" s="3"/>
      <c r="G85" s="3"/>
      <c r="H85" s="3"/>
      <c r="I85" s="3"/>
      <c r="J85" s="3"/>
      <c r="K85" s="3"/>
    </row>
    <row r="86" spans="1:11" ht="42" customHeight="1">
      <c r="A86" s="54"/>
      <c r="B86" s="43"/>
      <c r="C86" s="47"/>
      <c r="D86" s="58"/>
      <c r="E86" s="56"/>
      <c r="F86" s="3"/>
      <c r="G86" s="3"/>
      <c r="H86" s="3"/>
      <c r="I86" s="3"/>
      <c r="J86" s="3"/>
      <c r="K86" s="3"/>
    </row>
    <row r="87" spans="1:11" ht="39" customHeight="1">
      <c r="A87" s="54"/>
      <c r="B87" s="43"/>
      <c r="C87" s="47"/>
      <c r="D87" s="58"/>
      <c r="E87" s="56"/>
      <c r="F87" s="3"/>
      <c r="G87" s="3"/>
      <c r="H87" s="3"/>
      <c r="I87" s="3"/>
      <c r="J87" s="3"/>
      <c r="K87" s="3"/>
    </row>
    <row r="88" spans="1:11" ht="87" customHeight="1">
      <c r="A88" s="54"/>
      <c r="B88" s="43"/>
      <c r="C88" s="47"/>
      <c r="D88" s="48"/>
      <c r="E88" s="56"/>
      <c r="F88" s="3"/>
      <c r="G88" s="3"/>
      <c r="H88" s="3"/>
      <c r="I88" s="3"/>
      <c r="J88" s="3"/>
      <c r="K88" s="3"/>
    </row>
    <row r="89" spans="1:11" ht="36.75" customHeight="1">
      <c r="A89" s="59"/>
      <c r="B89" s="60"/>
      <c r="C89" s="51"/>
      <c r="D89" s="61"/>
      <c r="E89" s="62"/>
      <c r="F89" s="3"/>
      <c r="G89" s="3"/>
      <c r="H89" s="3"/>
      <c r="I89" s="3"/>
      <c r="J89" s="3"/>
      <c r="K89" s="3"/>
    </row>
    <row r="90" spans="1:11" ht="72" customHeight="1">
      <c r="A90" s="59"/>
      <c r="B90" s="63"/>
      <c r="C90" s="51"/>
      <c r="D90" s="64"/>
      <c r="E90" s="65"/>
      <c r="F90" s="3"/>
      <c r="G90" s="3"/>
      <c r="H90" s="3"/>
      <c r="I90" s="3"/>
      <c r="J90" s="3"/>
      <c r="K90" s="3"/>
    </row>
    <row r="91" spans="1:11" ht="15.75">
      <c r="A91" s="66"/>
      <c r="B91" s="67"/>
      <c r="C91" s="68"/>
      <c r="D91" s="69"/>
      <c r="E91" s="62"/>
      <c r="F91" s="3"/>
      <c r="G91" s="3"/>
      <c r="H91" s="3"/>
      <c r="I91" s="3"/>
      <c r="J91" s="3"/>
      <c r="K91" s="3"/>
    </row>
    <row r="92" spans="1:5" ht="12.75">
      <c r="A92" s="70"/>
      <c r="B92" s="70"/>
      <c r="C92" s="71"/>
      <c r="D92" s="71"/>
      <c r="E92" s="71"/>
    </row>
    <row r="93" spans="1:5" ht="12.75">
      <c r="A93" s="70"/>
      <c r="B93" s="70"/>
      <c r="C93" s="71"/>
      <c r="D93" s="71"/>
      <c r="E93" s="71"/>
    </row>
    <row r="94" spans="1:5" ht="12.75">
      <c r="A94" s="70"/>
      <c r="B94" s="70"/>
      <c r="C94" s="71"/>
      <c r="D94" s="71"/>
      <c r="E94" s="71"/>
    </row>
    <row r="95" spans="1:5" ht="12.75">
      <c r="A95" s="70"/>
      <c r="B95" s="70"/>
      <c r="C95" s="71"/>
      <c r="D95" s="71"/>
      <c r="E95" s="71"/>
    </row>
    <row r="96" spans="1:5" ht="12.75">
      <c r="A96" s="70"/>
      <c r="B96" s="70"/>
      <c r="C96" s="71"/>
      <c r="D96" s="71"/>
      <c r="E96" s="71"/>
    </row>
    <row r="97" spans="1:5" ht="12.75">
      <c r="A97" s="70"/>
      <c r="B97" s="70"/>
      <c r="C97" s="71"/>
      <c r="D97" s="71"/>
      <c r="E97" s="71"/>
    </row>
    <row r="98" spans="1:5" ht="12.75">
      <c r="A98" s="70"/>
      <c r="B98" s="70"/>
      <c r="C98" s="71"/>
      <c r="D98" s="71"/>
      <c r="E98" s="71"/>
    </row>
    <row r="99" spans="1:5" ht="12.75">
      <c r="A99" s="70"/>
      <c r="B99" s="70"/>
      <c r="C99" s="71"/>
      <c r="D99" s="71"/>
      <c r="E99" s="71"/>
    </row>
    <row r="100" spans="1:5" ht="12.75">
      <c r="A100" s="70"/>
      <c r="B100" s="70"/>
      <c r="C100" s="71"/>
      <c r="D100" s="71"/>
      <c r="E100" s="71"/>
    </row>
    <row r="101" spans="1:5" ht="12.75">
      <c r="A101" s="70"/>
      <c r="B101" s="70"/>
      <c r="C101" s="70"/>
      <c r="D101" s="70"/>
      <c r="E101" s="70"/>
    </row>
    <row r="102" spans="1:5" ht="12.75">
      <c r="A102" s="70"/>
      <c r="B102" s="70"/>
      <c r="C102" s="70"/>
      <c r="D102" s="70"/>
      <c r="E102" s="70"/>
    </row>
    <row r="103" spans="1:5" ht="12.75">
      <c r="A103" s="70"/>
      <c r="B103" s="70"/>
      <c r="C103" s="70"/>
      <c r="D103" s="70"/>
      <c r="E103" s="70"/>
    </row>
    <row r="104" spans="1:5" ht="12.75">
      <c r="A104" s="70"/>
      <c r="B104" s="70"/>
      <c r="C104" s="70"/>
      <c r="D104" s="70"/>
      <c r="E104" s="70"/>
    </row>
    <row r="105" spans="1:5" ht="12.75">
      <c r="A105" s="70"/>
      <c r="B105" s="70"/>
      <c r="C105" s="70"/>
      <c r="D105" s="70"/>
      <c r="E105" s="70"/>
    </row>
    <row r="106" spans="1:5" ht="12.75">
      <c r="A106" s="70"/>
      <c r="B106" s="70"/>
      <c r="C106" s="70"/>
      <c r="D106" s="70"/>
      <c r="E106" s="70"/>
    </row>
    <row r="107" spans="1:5" ht="12.75">
      <c r="A107" s="70"/>
      <c r="B107" s="70"/>
      <c r="C107" s="70"/>
      <c r="D107" s="70"/>
      <c r="E107" s="70"/>
    </row>
    <row r="108" spans="1:5" ht="12.75">
      <c r="A108" s="70"/>
      <c r="B108" s="70"/>
      <c r="C108" s="70"/>
      <c r="D108" s="70"/>
      <c r="E108" s="70"/>
    </row>
    <row r="109" spans="1:5" ht="12.75">
      <c r="A109" s="70"/>
      <c r="B109" s="70"/>
      <c r="C109" s="70"/>
      <c r="D109" s="70"/>
      <c r="E109" s="70"/>
    </row>
    <row r="110" spans="1:5" ht="12.75">
      <c r="A110" s="70"/>
      <c r="B110" s="70"/>
      <c r="C110" s="70"/>
      <c r="D110" s="70"/>
      <c r="E110" s="70"/>
    </row>
  </sheetData>
  <sheetProtection/>
  <mergeCells count="14">
    <mergeCell ref="B9:B11"/>
    <mergeCell ref="A9:A11"/>
    <mergeCell ref="C9:C11"/>
    <mergeCell ref="D9:D11"/>
    <mergeCell ref="I6:K6"/>
    <mergeCell ref="F7:K7"/>
    <mergeCell ref="I8:K8"/>
    <mergeCell ref="D4:E4"/>
    <mergeCell ref="E9:E11"/>
    <mergeCell ref="D1:E1"/>
    <mergeCell ref="C2:E2"/>
    <mergeCell ref="C3:E3"/>
    <mergeCell ref="A6:E6"/>
    <mergeCell ref="A7:E7"/>
  </mergeCells>
  <printOptions/>
  <pageMargins left="0.9055118110236221" right="0.31496062992125984" top="0.7086614173228347" bottom="0.5118110236220472" header="0.4724409448818898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Administrator</cp:lastModifiedBy>
  <cp:lastPrinted>2015-11-27T08:06:26Z</cp:lastPrinted>
  <dcterms:created xsi:type="dcterms:W3CDTF">2003-03-28T04:18:45Z</dcterms:created>
  <dcterms:modified xsi:type="dcterms:W3CDTF">2015-11-27T08:06:56Z</dcterms:modified>
  <cp:category/>
  <cp:version/>
  <cp:contentType/>
  <cp:contentStatus/>
</cp:coreProperties>
</file>