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690" windowHeight="7290" activeTab="0"/>
  </bookViews>
  <sheets>
    <sheet name="1 квартал" sheetId="1" r:id="rId1"/>
  </sheets>
  <definedNames>
    <definedName name="_xlnm.Print_Titles" localSheetId="0">'1 квартал'!$9:$12</definedName>
    <definedName name="_xlnm.Print_Area" localSheetId="0">'1 квартал'!$A$1:$E$71</definedName>
  </definedNames>
  <calcPr fullCalcOnLoad="1"/>
</workbook>
</file>

<file path=xl/sharedStrings.xml><?xml version="1.0" encoding="utf-8"?>
<sst xmlns="http://schemas.openxmlformats.org/spreadsheetml/2006/main" count="128" uniqueCount="119">
  <si>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</si>
  <si>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</si>
  <si>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</si>
  <si>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</si>
  <si>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</si>
  <si>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</si>
  <si>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</si>
  <si>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</si>
  <si>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</si>
  <si>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</si>
  <si>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</si>
  <si>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</si>
  <si>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</si>
  <si>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</si>
  <si>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</si>
  <si>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</si>
  <si>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</si>
  <si>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</si>
  <si>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</si>
  <si>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</si>
  <si>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</si>
  <si>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</si>
  <si>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</si>
  <si>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</si>
  <si>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</si>
  <si>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</si>
  <si>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</si>
  <si>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</si>
  <si>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</si>
  <si>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</si>
  <si>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</si>
  <si>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</si>
  <si>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</si>
  <si>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</si>
  <si>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</si>
  <si>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</si>
  <si>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</si>
  <si>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</si>
  <si>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</si>
  <si>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</si>
  <si>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</si>
  <si>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</si>
  <si>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</si>
  <si>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</si>
  <si>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</si>
  <si>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</si>
  <si>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</si>
  <si>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</si>
  <si>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</si>
  <si>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</si>
  <si>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</si>
  <si>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</si>
  <si>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</si>
  <si>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</si>
  <si>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</si>
  <si>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</si>
  <si>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</si>
  <si>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</si>
  <si>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</si>
  <si>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</si>
  <si>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</si>
  <si>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</si>
  <si>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</si>
  <si>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%   исполнения к годовым назначениям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</si>
  <si>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</si>
  <si>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</si>
  <si>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</si>
  <si>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</si>
  <si>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</si>
  <si>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</si>
  <si>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</si>
  <si>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</si>
  <si>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</si>
  <si>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</si>
  <si>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</si>
  <si>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</si>
  <si>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</si>
  <si>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</si>
  <si>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</si>
  <si>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</si>
  <si>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</si>
  <si>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</si>
  <si>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</si>
  <si>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</si>
  <si>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</si>
  <si>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</si>
  <si>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</si>
  <si>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</si>
  <si>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</si>
  <si>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</si>
  <si>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</si>
  <si>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</si>
  <si>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</si>
  <si>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</si>
  <si>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</si>
  <si>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</si>
  <si>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</si>
  <si>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 xml:space="preserve">Субсидии на капитальный ремонт и приведение в соответствие с требованиями пожарной безопасности и санитарного законодательства зданий  и помещений, в которых размещаются муниципальные образовательные организации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</si>
  <si>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</si>
  <si>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</si>
  <si>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</si>
  <si>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</si>
  <si>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</si>
  <si>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</si>
  <si>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</si>
  <si>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</si>
  <si>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Годовые назначения  2015 год</t>
  </si>
  <si>
    <t>Исполнение   за 1 квартал   2015 года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</si>
  <si>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</si>
  <si>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</si>
  <si>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182 1 06 06032 04 0000 110</t>
  </si>
  <si>
    <t>182 1 06 06042 04 0000 110</t>
  </si>
  <si>
    <t>Субсидии местным бюджетам на подготовку молодых граждан к военной службе</t>
  </si>
  <si>
    <t xml:space="preserve">    Исполнение бюджета городского округа Заречный по доходам</t>
  </si>
  <si>
    <t>за первый квартал 2015 года</t>
  </si>
  <si>
    <t>Приложение № 1</t>
  </si>
  <si>
    <t xml:space="preserve">утверждено решением </t>
  </si>
  <si>
    <t>Думы городского округа</t>
  </si>
  <si>
    <t xml:space="preserve">от 28.05.2014 г.   № 52-Р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</si>
</sst>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</numFmts>
  <fonts count="5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3" fillId="0" borderId="11" xfId="0" applyFont="1" applyBorder="1" applyAlignment="1" applyProtection="1">
      <alignment horizontal="center" wrapText="1" shrinkToFit="1"/>
      <protection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0" fontId="15" fillId="0" borderId="13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43" fontId="11" fillId="0" borderId="16" xfId="60" applyFont="1" applyBorder="1" applyAlignment="1">
      <alignment/>
    </xf>
    <xf numFmtId="43" fontId="11" fillId="0" borderId="17" xfId="60" applyFont="1" applyBorder="1" applyAlignment="1">
      <alignment/>
    </xf>
    <xf numFmtId="43" fontId="11" fillId="0" borderId="18" xfId="60" applyFont="1" applyBorder="1" applyAlignment="1">
      <alignment/>
    </xf>
    <xf numFmtId="170" fontId="6" fillId="0" borderId="10" xfId="60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43" fontId="6" fillId="0" borderId="10" xfId="60" applyNumberFormat="1" applyFont="1" applyBorder="1" applyAlignment="1">
      <alignment/>
    </xf>
    <xf numFmtId="0" fontId="15" fillId="0" borderId="20" xfId="0" applyNumberFormat="1" applyFont="1" applyBorder="1" applyAlignment="1">
      <alignment horizontal="left" vertical="top" wrapText="1"/>
    </xf>
    <xf numFmtId="164" fontId="11" fillId="0" borderId="21" xfId="0" applyNumberFormat="1" applyFont="1" applyBorder="1" applyAlignment="1">
      <alignment horizontal="center"/>
    </xf>
    <xf numFmtId="170" fontId="11" fillId="0" borderId="22" xfId="60" applyNumberFormat="1" applyFont="1" applyBorder="1" applyAlignment="1">
      <alignment/>
    </xf>
    <xf numFmtId="170" fontId="11" fillId="0" borderId="13" xfId="60" applyNumberFormat="1" applyFont="1" applyBorder="1" applyAlignment="1">
      <alignment/>
    </xf>
    <xf numFmtId="1" fontId="11" fillId="0" borderId="21" xfId="0" applyNumberFormat="1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43" fontId="11" fillId="0" borderId="16" xfId="60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14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2" fontId="11" fillId="0" borderId="21" xfId="0" applyNumberFormat="1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0" fontId="8" fillId="0" borderId="27" xfId="0" applyNumberFormat="1" applyFont="1" applyBorder="1" applyAlignment="1">
      <alignment horizontal="justify" vertical="top" wrapText="1"/>
    </xf>
    <xf numFmtId="0" fontId="8" fillId="0" borderId="28" xfId="0" applyNumberFormat="1" applyFont="1" applyBorder="1" applyAlignment="1">
      <alignment horizontal="justify" vertical="top" wrapText="1"/>
    </xf>
    <xf numFmtId="43" fontId="11" fillId="0" borderId="16" xfId="60" applyNumberFormat="1" applyFont="1" applyBorder="1" applyAlignment="1">
      <alignment/>
    </xf>
    <xf numFmtId="0" fontId="14" fillId="0" borderId="29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wrapText="1"/>
    </xf>
    <xf numFmtId="170" fontId="6" fillId="0" borderId="32" xfId="60" applyNumberFormat="1" applyFont="1" applyBorder="1" applyAlignment="1">
      <alignment/>
    </xf>
    <xf numFmtId="170" fontId="6" fillId="0" borderId="13" xfId="60" applyNumberFormat="1" applyFont="1" applyBorder="1" applyAlignment="1">
      <alignment/>
    </xf>
    <xf numFmtId="170" fontId="6" fillId="0" borderId="22" xfId="60" applyNumberFormat="1" applyFont="1" applyBorder="1" applyAlignment="1">
      <alignment/>
    </xf>
    <xf numFmtId="170" fontId="6" fillId="0" borderId="30" xfId="60" applyNumberFormat="1" applyFont="1" applyBorder="1" applyAlignment="1">
      <alignment/>
    </xf>
    <xf numFmtId="0" fontId="19" fillId="0" borderId="20" xfId="0" applyFont="1" applyBorder="1" applyAlignment="1">
      <alignment/>
    </xf>
    <xf numFmtId="43" fontId="6" fillId="0" borderId="13" xfId="60" applyNumberFormat="1" applyFont="1" applyBorder="1" applyAlignment="1">
      <alignment/>
    </xf>
    <xf numFmtId="170" fontId="10" fillId="0" borderId="13" xfId="60" applyNumberFormat="1" applyFont="1" applyBorder="1" applyAlignment="1">
      <alignment/>
    </xf>
    <xf numFmtId="43" fontId="6" fillId="0" borderId="33" xfId="60" applyNumberFormat="1" applyFont="1" applyBorder="1" applyAlignment="1">
      <alignment/>
    </xf>
    <xf numFmtId="170" fontId="6" fillId="0" borderId="31" xfId="60" applyNumberFormat="1" applyFont="1" applyBorder="1" applyAlignment="1">
      <alignment/>
    </xf>
    <xf numFmtId="170" fontId="11" fillId="0" borderId="31" xfId="60" applyNumberFormat="1" applyFont="1" applyBorder="1" applyAlignment="1">
      <alignment/>
    </xf>
    <xf numFmtId="170" fontId="11" fillId="0" borderId="13" xfId="60" applyNumberFormat="1" applyFont="1" applyBorder="1" applyAlignment="1">
      <alignment horizontal="center"/>
    </xf>
    <xf numFmtId="170" fontId="6" fillId="0" borderId="34" xfId="60" applyNumberFormat="1" applyFont="1" applyBorder="1" applyAlignment="1">
      <alignment/>
    </xf>
    <xf numFmtId="0" fontId="4" fillId="0" borderId="14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15" fillId="0" borderId="31" xfId="0" applyFont="1" applyBorder="1" applyAlignment="1">
      <alignment wrapText="1"/>
    </xf>
    <xf numFmtId="0" fontId="15" fillId="0" borderId="30" xfId="0" applyFont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15" fillId="0" borderId="35" xfId="0" applyFont="1" applyBorder="1" applyAlignment="1" applyProtection="1">
      <alignment wrapText="1"/>
      <protection locked="0"/>
    </xf>
    <xf numFmtId="170" fontId="12" fillId="0" borderId="34" xfId="60" applyNumberFormat="1" applyFont="1" applyBorder="1" applyAlignment="1">
      <alignment/>
    </xf>
    <xf numFmtId="43" fontId="12" fillId="0" borderId="36" xfId="60" applyFont="1" applyBorder="1" applyAlignment="1">
      <alignment/>
    </xf>
    <xf numFmtId="1" fontId="12" fillId="0" borderId="37" xfId="0" applyNumberFormat="1" applyFont="1" applyBorder="1" applyAlignment="1">
      <alignment horizontal="center"/>
    </xf>
    <xf numFmtId="43" fontId="6" fillId="0" borderId="16" xfId="60" applyNumberFormat="1" applyFont="1" applyBorder="1" applyAlignment="1">
      <alignment/>
    </xf>
    <xf numFmtId="43" fontId="11" fillId="0" borderId="13" xfId="60" applyNumberFormat="1" applyFont="1" applyBorder="1" applyAlignment="1">
      <alignment/>
    </xf>
    <xf numFmtId="170" fontId="11" fillId="0" borderId="16" xfId="60" applyNumberFormat="1" applyFont="1" applyBorder="1" applyAlignment="1">
      <alignment horizontal="center"/>
    </xf>
    <xf numFmtId="43" fontId="6" fillId="0" borderId="16" xfId="60" applyFont="1" applyBorder="1" applyAlignment="1">
      <alignment/>
    </xf>
    <xf numFmtId="43" fontId="6" fillId="0" borderId="38" xfId="60" applyNumberFormat="1" applyFont="1" applyBorder="1" applyAlignment="1">
      <alignment/>
    </xf>
    <xf numFmtId="0" fontId="21" fillId="0" borderId="20" xfId="0" applyFont="1" applyBorder="1" applyAlignment="1">
      <alignment horizontal="justify" vertical="top" wrapText="1"/>
    </xf>
    <xf numFmtId="0" fontId="21" fillId="0" borderId="31" xfId="0" applyFont="1" applyBorder="1" applyAlignment="1">
      <alignment horizontal="left" wrapText="1"/>
    </xf>
    <xf numFmtId="164" fontId="18" fillId="0" borderId="21" xfId="0" applyNumberFormat="1" applyFont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43" fontId="6" fillId="0" borderId="39" xfId="60" applyFont="1" applyBorder="1" applyAlignment="1">
      <alignment/>
    </xf>
    <xf numFmtId="164" fontId="6" fillId="0" borderId="4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0" fillId="0" borderId="18" xfId="0" applyFont="1" applyBorder="1" applyAlignment="1">
      <alignment horizontal="left" wrapText="1"/>
    </xf>
    <xf numFmtId="1" fontId="6" fillId="0" borderId="21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3" fontId="6" fillId="0" borderId="17" xfId="60" applyFont="1" applyBorder="1" applyAlignment="1">
      <alignment/>
    </xf>
    <xf numFmtId="164" fontId="10" fillId="0" borderId="26" xfId="0" applyNumberFormat="1" applyFont="1" applyBorder="1" applyAlignment="1">
      <alignment horizontal="center"/>
    </xf>
    <xf numFmtId="43" fontId="10" fillId="0" borderId="16" xfId="60" applyNumberFormat="1" applyFont="1" applyBorder="1" applyAlignment="1">
      <alignment/>
    </xf>
    <xf numFmtId="0" fontId="21" fillId="0" borderId="13" xfId="0" applyFont="1" applyBorder="1" applyAlignment="1" applyProtection="1">
      <alignment wrapText="1"/>
      <protection locked="0"/>
    </xf>
    <xf numFmtId="164" fontId="6" fillId="0" borderId="41" xfId="0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left" vertical="top" wrapText="1"/>
    </xf>
    <xf numFmtId="0" fontId="21" fillId="0" borderId="18" xfId="0" applyNumberFormat="1" applyFont="1" applyBorder="1" applyAlignment="1">
      <alignment horizontal="left" wrapText="1"/>
    </xf>
    <xf numFmtId="0" fontId="21" fillId="0" borderId="25" xfId="0" applyFont="1" applyBorder="1" applyAlignment="1">
      <alignment horizontal="justify" vertical="top" wrapText="1"/>
    </xf>
    <xf numFmtId="0" fontId="21" fillId="0" borderId="20" xfId="0" applyNumberFormat="1" applyFont="1" applyBorder="1" applyAlignment="1">
      <alignment horizontal="justify" vertical="top" wrapText="1"/>
    </xf>
    <xf numFmtId="0" fontId="21" fillId="0" borderId="27" xfId="0" applyFont="1" applyBorder="1" applyAlignment="1">
      <alignment horizontal="justify" vertical="top" wrapText="1"/>
    </xf>
    <xf numFmtId="43" fontId="6" fillId="0" borderId="36" xfId="60" applyFont="1" applyBorder="1" applyAlignment="1">
      <alignment/>
    </xf>
    <xf numFmtId="43" fontId="6" fillId="0" borderId="10" xfId="6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center" wrapText="1" shrinkToFit="1"/>
      <protection/>
    </xf>
    <xf numFmtId="0" fontId="24" fillId="0" borderId="0" xfId="0" applyFont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8" fillId="0" borderId="12" xfId="0" applyFont="1" applyBorder="1" applyAlignment="1" applyProtection="1">
      <alignment horizontal="center" wrapText="1" shrinkToFit="1"/>
      <protection/>
    </xf>
    <xf numFmtId="0" fontId="0" fillId="0" borderId="42" xfId="0" applyBorder="1" applyAlignment="1">
      <alignment wrapText="1" shrinkToFit="1"/>
    </xf>
    <xf numFmtId="0" fontId="0" fillId="0" borderId="43" xfId="0" applyBorder="1" applyAlignment="1">
      <alignment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75" zoomScaleNormal="75" zoomScalePageLayoutView="0" workbookViewId="0" topLeftCell="A1">
      <selection activeCell="D4" sqref="D4:E4"/>
    </sheetView>
  </sheetViews>
  <sheetFormatPr defaultColWidth="9.00390625" defaultRowHeight="12.75"/>
  <cols>
    <col min="1" max="1" width="26.625" style="1" customWidth="1"/>
    <col min="2" max="2" width="40.875" style="1" customWidth="1"/>
    <col min="3" max="3" width="18.25390625" style="0" customWidth="1"/>
    <col min="4" max="4" width="20.875" style="0" customWidth="1"/>
    <col min="5" max="5" width="8.75390625" style="0" customWidth="1"/>
  </cols>
  <sheetData>
    <row r="1" spans="3:6" ht="18.75">
      <c r="C1" s="105"/>
      <c r="D1" s="110" t="s">
        <v>115</v>
      </c>
      <c r="E1" s="110"/>
      <c r="F1" s="8"/>
    </row>
    <row r="2" spans="3:6" ht="18.75">
      <c r="C2" s="110" t="s">
        <v>116</v>
      </c>
      <c r="D2" s="114"/>
      <c r="E2" s="114"/>
      <c r="F2" s="8"/>
    </row>
    <row r="3" spans="3:6" ht="18.75">
      <c r="C3" s="110" t="s">
        <v>117</v>
      </c>
      <c r="D3" s="114"/>
      <c r="E3" s="114"/>
      <c r="F3" s="8"/>
    </row>
    <row r="4" spans="3:6" ht="18.75">
      <c r="C4" s="106"/>
      <c r="D4" s="110" t="s">
        <v>118</v>
      </c>
      <c r="E4" s="110"/>
      <c r="F4" s="8"/>
    </row>
    <row r="5" spans="2:6" ht="24.75" customHeight="1">
      <c r="B5" s="6"/>
      <c r="D5" s="9"/>
      <c r="E5" s="9"/>
      <c r="F5" s="12"/>
    </row>
    <row r="6" spans="1:11" ht="22.5" customHeight="1">
      <c r="A6" s="111" t="s">
        <v>113</v>
      </c>
      <c r="B6" s="112"/>
      <c r="C6" s="112"/>
      <c r="D6" s="112"/>
      <c r="E6" s="112"/>
      <c r="F6" s="1"/>
      <c r="G6" s="18"/>
      <c r="I6" s="107"/>
      <c r="J6" s="107"/>
      <c r="K6" s="107"/>
    </row>
    <row r="7" spans="1:11" ht="18" customHeight="1">
      <c r="A7" s="113" t="s">
        <v>114</v>
      </c>
      <c r="B7" s="112"/>
      <c r="C7" s="112"/>
      <c r="D7" s="112"/>
      <c r="E7" s="112"/>
      <c r="F7" s="108"/>
      <c r="G7" s="108"/>
      <c r="H7" s="108"/>
      <c r="I7" s="108"/>
      <c r="J7" s="108"/>
      <c r="K7" s="108"/>
    </row>
    <row r="8" spans="4:11" ht="21.75" customHeight="1" thickBot="1">
      <c r="D8" t="s">
        <v>87</v>
      </c>
      <c r="F8" s="1"/>
      <c r="I8" s="109"/>
      <c r="J8" s="109"/>
      <c r="K8" s="109"/>
    </row>
    <row r="9" spans="1:11" s="2" customFormat="1" ht="6" customHeight="1">
      <c r="A9" s="115" t="s">
        <v>70</v>
      </c>
      <c r="B9" s="123" t="s">
        <v>39</v>
      </c>
      <c r="C9" s="118" t="s">
        <v>106</v>
      </c>
      <c r="D9" s="118" t="s">
        <v>107</v>
      </c>
      <c r="E9" s="118" t="s">
        <v>63</v>
      </c>
      <c r="F9" s="1"/>
      <c r="G9"/>
      <c r="H9"/>
      <c r="I9"/>
      <c r="J9"/>
      <c r="K9"/>
    </row>
    <row r="10" spans="1:5" s="2" customFormat="1" ht="18" customHeight="1">
      <c r="A10" s="116"/>
      <c r="B10" s="124"/>
      <c r="C10" s="119"/>
      <c r="D10" s="119"/>
      <c r="E10" s="121"/>
    </row>
    <row r="11" spans="1:5" s="2" customFormat="1" ht="85.5" customHeight="1" thickBot="1">
      <c r="A11" s="117"/>
      <c r="B11" s="125"/>
      <c r="C11" s="120"/>
      <c r="D11" s="120"/>
      <c r="E11" s="122"/>
    </row>
    <row r="12" spans="1:5" s="3" customFormat="1" ht="15" customHeight="1" thickBot="1">
      <c r="A12" s="11">
        <v>1</v>
      </c>
      <c r="B12" s="10">
        <v>2</v>
      </c>
      <c r="C12" s="5">
        <v>3</v>
      </c>
      <c r="D12" s="5">
        <v>4</v>
      </c>
      <c r="E12" s="5">
        <v>5</v>
      </c>
    </row>
    <row r="13" spans="1:5" ht="18.75" customHeight="1" thickBot="1">
      <c r="A13" s="17" t="s">
        <v>7</v>
      </c>
      <c r="B13" s="7" t="s">
        <v>8</v>
      </c>
      <c r="C13" s="24">
        <f>+C14+C16+C17+C20+C25+C27+C30+C38+C40+C41+C42+C43</f>
        <v>507176764</v>
      </c>
      <c r="D13" s="26">
        <f>+D14+D16+D17+D20+D25+D27+D30+D38+D40+D41+D42+D43</f>
        <v>123398158.13000001</v>
      </c>
      <c r="E13" s="14">
        <f aca="true" t="shared" si="0" ref="E13:E19">+D13/C13*100</f>
        <v>24.33040448398776</v>
      </c>
    </row>
    <row r="14" spans="1:5" ht="18" customHeight="1">
      <c r="A14" s="19" t="s">
        <v>9</v>
      </c>
      <c r="B14" s="67" t="s">
        <v>10</v>
      </c>
      <c r="C14" s="55">
        <f>SUM(C15:C15)</f>
        <v>297716000</v>
      </c>
      <c r="D14" s="87">
        <f>SUM(D15:D15)</f>
        <v>76975673.79</v>
      </c>
      <c r="E14" s="88">
        <f t="shared" si="0"/>
        <v>25.8554037371186</v>
      </c>
    </row>
    <row r="15" spans="1:5" ht="19.5" customHeight="1" thickBot="1">
      <c r="A15" s="13" t="s">
        <v>11</v>
      </c>
      <c r="B15" s="96" t="s">
        <v>4</v>
      </c>
      <c r="C15" s="29">
        <v>297716000</v>
      </c>
      <c r="D15" s="21">
        <v>76975673.79</v>
      </c>
      <c r="E15" s="28">
        <f t="shared" si="0"/>
        <v>25.8554037371186</v>
      </c>
    </row>
    <row r="16" spans="1:5" ht="49.5" customHeight="1">
      <c r="A16" s="19" t="s">
        <v>88</v>
      </c>
      <c r="B16" s="69" t="s">
        <v>89</v>
      </c>
      <c r="C16" s="56">
        <v>6329620</v>
      </c>
      <c r="D16" s="81">
        <v>1568649.87</v>
      </c>
      <c r="E16" s="89">
        <f t="shared" si="0"/>
        <v>24.782686322401663</v>
      </c>
    </row>
    <row r="17" spans="1:5" ht="18" customHeight="1">
      <c r="A17" s="16" t="s">
        <v>12</v>
      </c>
      <c r="B17" s="70" t="s">
        <v>13</v>
      </c>
      <c r="C17" s="56">
        <f>SUM(C18:C19)</f>
        <v>18220000</v>
      </c>
      <c r="D17" s="60">
        <f>SUM(D18:D19)</f>
        <v>4611374.83</v>
      </c>
      <c r="E17" s="89">
        <f t="shared" si="0"/>
        <v>25.30941180021954</v>
      </c>
    </row>
    <row r="18" spans="1:5" ht="39" customHeight="1">
      <c r="A18" s="13" t="s">
        <v>41</v>
      </c>
      <c r="B18" s="96" t="s">
        <v>14</v>
      </c>
      <c r="C18" s="30">
        <v>17300000</v>
      </c>
      <c r="D18" s="21">
        <v>3954606.02</v>
      </c>
      <c r="E18" s="28">
        <f t="shared" si="0"/>
        <v>22.858994335260117</v>
      </c>
    </row>
    <row r="19" spans="1:5" ht="73.5" customHeight="1">
      <c r="A19" s="13" t="s">
        <v>83</v>
      </c>
      <c r="B19" s="96" t="s">
        <v>84</v>
      </c>
      <c r="C19" s="30">
        <v>920000</v>
      </c>
      <c r="D19" s="21">
        <v>656768.81</v>
      </c>
      <c r="E19" s="28">
        <f t="shared" si="0"/>
        <v>71.3879141304348</v>
      </c>
    </row>
    <row r="20" spans="1:5" ht="18" customHeight="1">
      <c r="A20" s="16" t="s">
        <v>15</v>
      </c>
      <c r="B20" s="70" t="s">
        <v>16</v>
      </c>
      <c r="C20" s="57">
        <f>SUM(C21:C22)</f>
        <v>34818000</v>
      </c>
      <c r="D20" s="81">
        <f>SUM(D21:D22)</f>
        <v>5296267.090000001</v>
      </c>
      <c r="E20" s="89">
        <f aca="true" t="shared" si="1" ref="E20:E26">+D20/C20*100</f>
        <v>15.211290395772304</v>
      </c>
    </row>
    <row r="21" spans="1:5" ht="23.25" customHeight="1">
      <c r="A21" s="13" t="s">
        <v>42</v>
      </c>
      <c r="B21" s="96" t="s">
        <v>5</v>
      </c>
      <c r="C21" s="30">
        <v>4200000</v>
      </c>
      <c r="D21" s="21">
        <v>467948.54</v>
      </c>
      <c r="E21" s="28">
        <f t="shared" si="1"/>
        <v>11.141631904761905</v>
      </c>
    </row>
    <row r="22" spans="1:5" ht="19.5" customHeight="1">
      <c r="A22" s="13" t="s">
        <v>43</v>
      </c>
      <c r="B22" s="96" t="s">
        <v>6</v>
      </c>
      <c r="C22" s="30">
        <f>SUM(C23:C24)</f>
        <v>30618000</v>
      </c>
      <c r="D22" s="79">
        <f>SUM(D23:D24)</f>
        <v>4828318.550000001</v>
      </c>
      <c r="E22" s="28">
        <f t="shared" si="1"/>
        <v>15.769542589326543</v>
      </c>
    </row>
    <row r="23" spans="1:5" ht="69" customHeight="1">
      <c r="A23" s="25" t="s">
        <v>110</v>
      </c>
      <c r="B23" s="90" t="s">
        <v>108</v>
      </c>
      <c r="C23" s="30">
        <v>22010000</v>
      </c>
      <c r="D23" s="21">
        <v>3592406.22</v>
      </c>
      <c r="E23" s="28">
        <f t="shared" si="1"/>
        <v>16.32170022716947</v>
      </c>
    </row>
    <row r="24" spans="1:5" ht="69" customHeight="1">
      <c r="A24" s="25" t="s">
        <v>111</v>
      </c>
      <c r="B24" s="90" t="s">
        <v>109</v>
      </c>
      <c r="C24" s="30">
        <v>8608000</v>
      </c>
      <c r="D24" s="21">
        <v>1235912.33</v>
      </c>
      <c r="E24" s="28">
        <f t="shared" si="1"/>
        <v>14.357717588289965</v>
      </c>
    </row>
    <row r="25" spans="1:5" ht="21" customHeight="1">
      <c r="A25" s="16" t="s">
        <v>17</v>
      </c>
      <c r="B25" s="70" t="s">
        <v>18</v>
      </c>
      <c r="C25" s="56">
        <f>SUM(C26)</f>
        <v>1530000</v>
      </c>
      <c r="D25" s="60">
        <f>SUM(D26)</f>
        <v>494596.76</v>
      </c>
      <c r="E25" s="89">
        <f t="shared" si="1"/>
        <v>32.32658562091503</v>
      </c>
    </row>
    <row r="26" spans="1:5" ht="69" customHeight="1">
      <c r="A26" s="59" t="s">
        <v>102</v>
      </c>
      <c r="B26" s="96" t="s">
        <v>103</v>
      </c>
      <c r="C26" s="30">
        <v>1530000</v>
      </c>
      <c r="D26" s="21">
        <v>494596.76</v>
      </c>
      <c r="E26" s="28">
        <f t="shared" si="1"/>
        <v>32.32658562091503</v>
      </c>
    </row>
    <row r="27" spans="1:5" ht="45" customHeight="1">
      <c r="A27" s="16" t="s">
        <v>19</v>
      </c>
      <c r="B27" s="70" t="s">
        <v>20</v>
      </c>
      <c r="C27" s="56">
        <f>SUM(C28:C29)</f>
        <v>0</v>
      </c>
      <c r="D27" s="81">
        <f>SUM(D28:D29)</f>
        <v>145.89</v>
      </c>
      <c r="E27" s="91">
        <f>SUM(E28:E29)</f>
        <v>0</v>
      </c>
    </row>
    <row r="28" spans="1:5" ht="30" customHeight="1">
      <c r="A28" s="13" t="s">
        <v>44</v>
      </c>
      <c r="B28" s="68" t="s">
        <v>38</v>
      </c>
      <c r="C28" s="30">
        <v>0</v>
      </c>
      <c r="D28" s="21"/>
      <c r="E28" s="31">
        <v>0</v>
      </c>
    </row>
    <row r="29" spans="1:5" ht="36" customHeight="1">
      <c r="A29" s="13" t="s">
        <v>85</v>
      </c>
      <c r="B29" s="68" t="s">
        <v>21</v>
      </c>
      <c r="C29" s="30">
        <v>0</v>
      </c>
      <c r="D29" s="22">
        <v>145.89</v>
      </c>
      <c r="E29" s="31">
        <v>0</v>
      </c>
    </row>
    <row r="30" spans="1:5" ht="63.75" customHeight="1">
      <c r="A30" s="16" t="s">
        <v>22</v>
      </c>
      <c r="B30" s="70" t="s">
        <v>23</v>
      </c>
      <c r="C30" s="56">
        <f>+C31+C36+C37</f>
        <v>71434015.91</v>
      </c>
      <c r="D30" s="78">
        <f>+D31+D36+D37</f>
        <v>19936587.189999998</v>
      </c>
      <c r="E30" s="97">
        <f aca="true" t="shared" si="2" ref="E30:E35">+D30/C30*100</f>
        <v>27.909094758326596</v>
      </c>
    </row>
    <row r="31" spans="1:5" ht="143.25" customHeight="1">
      <c r="A31" s="13" t="s">
        <v>24</v>
      </c>
      <c r="B31" s="68" t="s">
        <v>71</v>
      </c>
      <c r="C31" s="30">
        <f>SUM(C32:C35)</f>
        <v>71151015.91</v>
      </c>
      <c r="D31" s="44">
        <f>SUM(D32:D35)</f>
        <v>18214715.61</v>
      </c>
      <c r="E31" s="32">
        <f t="shared" si="2"/>
        <v>25.600078055160967</v>
      </c>
    </row>
    <row r="32" spans="1:5" ht="111" customHeight="1">
      <c r="A32" s="13" t="s">
        <v>90</v>
      </c>
      <c r="B32" s="71" t="s">
        <v>72</v>
      </c>
      <c r="C32" s="30">
        <v>63435790</v>
      </c>
      <c r="D32" s="23">
        <v>15325124.58</v>
      </c>
      <c r="E32" s="28">
        <f t="shared" si="2"/>
        <v>24.158483058223126</v>
      </c>
    </row>
    <row r="33" spans="1:5" ht="127.5" customHeight="1">
      <c r="A33" s="13" t="s">
        <v>91</v>
      </c>
      <c r="B33" s="72" t="s">
        <v>92</v>
      </c>
      <c r="C33" s="29">
        <v>143640</v>
      </c>
      <c r="D33" s="21">
        <v>30954.49</v>
      </c>
      <c r="E33" s="28">
        <f t="shared" si="2"/>
        <v>21.550048732943473</v>
      </c>
    </row>
    <row r="34" spans="1:5" ht="94.5" customHeight="1">
      <c r="A34" s="13" t="s">
        <v>75</v>
      </c>
      <c r="B34" s="72" t="s">
        <v>93</v>
      </c>
      <c r="C34" s="79">
        <v>690085.91</v>
      </c>
      <c r="D34" s="21">
        <v>112404.52</v>
      </c>
      <c r="E34" s="28">
        <f t="shared" si="2"/>
        <v>16.288482110872256</v>
      </c>
    </row>
    <row r="35" spans="1:5" ht="51.75" customHeight="1">
      <c r="A35" s="13" t="s">
        <v>94</v>
      </c>
      <c r="B35" s="72" t="s">
        <v>95</v>
      </c>
      <c r="C35" s="30">
        <v>6881500</v>
      </c>
      <c r="D35" s="21">
        <v>2746232.02</v>
      </c>
      <c r="E35" s="28">
        <f t="shared" si="2"/>
        <v>39.90746232652765</v>
      </c>
    </row>
    <row r="36" spans="1:5" ht="142.5" customHeight="1">
      <c r="A36" s="13" t="s">
        <v>25</v>
      </c>
      <c r="B36" s="68" t="s">
        <v>96</v>
      </c>
      <c r="C36" s="30">
        <v>115000</v>
      </c>
      <c r="D36" s="21">
        <v>0</v>
      </c>
      <c r="E36" s="28">
        <f aca="true" t="shared" si="3" ref="E36:E42">+D36/C36*100</f>
        <v>0</v>
      </c>
    </row>
    <row r="37" spans="1:5" ht="124.5" customHeight="1">
      <c r="A37" s="13" t="s">
        <v>45</v>
      </c>
      <c r="B37" s="68" t="s">
        <v>86</v>
      </c>
      <c r="C37" s="30">
        <v>168000</v>
      </c>
      <c r="D37" s="21">
        <v>1721871.58</v>
      </c>
      <c r="E37" s="28">
        <f t="shared" si="3"/>
        <v>1024.9235595238097</v>
      </c>
    </row>
    <row r="38" spans="1:5" ht="33.75" customHeight="1">
      <c r="A38" s="16" t="s">
        <v>26</v>
      </c>
      <c r="B38" s="70" t="s">
        <v>27</v>
      </c>
      <c r="C38" s="56">
        <f>SUM(C39:C39)</f>
        <v>636000</v>
      </c>
      <c r="D38" s="81">
        <f>SUM(D39:D39)</f>
        <v>95967.1</v>
      </c>
      <c r="E38" s="92">
        <f t="shared" si="3"/>
        <v>15.089166666666667</v>
      </c>
    </row>
    <row r="39" spans="1:5" ht="36" customHeight="1">
      <c r="A39" s="13" t="s">
        <v>104</v>
      </c>
      <c r="B39" s="68" t="s">
        <v>28</v>
      </c>
      <c r="C39" s="30">
        <v>636000</v>
      </c>
      <c r="D39" s="21">
        <v>95967.1</v>
      </c>
      <c r="E39" s="39">
        <f t="shared" si="3"/>
        <v>15.089166666666667</v>
      </c>
    </row>
    <row r="40" spans="1:5" ht="34.5" customHeight="1">
      <c r="A40" s="16" t="s">
        <v>29</v>
      </c>
      <c r="B40" s="70" t="s">
        <v>30</v>
      </c>
      <c r="C40" s="60">
        <v>51222428.09</v>
      </c>
      <c r="D40" s="81">
        <v>9950942.2</v>
      </c>
      <c r="E40" s="89">
        <f t="shared" si="3"/>
        <v>19.42692404685652</v>
      </c>
    </row>
    <row r="41" spans="1:5" ht="33.75" customHeight="1">
      <c r="A41" s="16" t="s">
        <v>31</v>
      </c>
      <c r="B41" s="70" t="s">
        <v>32</v>
      </c>
      <c r="C41" s="58">
        <v>23314800</v>
      </c>
      <c r="D41" s="93">
        <v>4184465.34</v>
      </c>
      <c r="E41" s="94">
        <f t="shared" si="3"/>
        <v>17.947678470327862</v>
      </c>
    </row>
    <row r="42" spans="1:5" ht="30" customHeight="1" thickBot="1">
      <c r="A42" s="20" t="s">
        <v>0</v>
      </c>
      <c r="B42" s="70" t="s">
        <v>1</v>
      </c>
      <c r="C42" s="57">
        <v>1955900</v>
      </c>
      <c r="D42" s="81">
        <v>256336.72</v>
      </c>
      <c r="E42" s="89">
        <f t="shared" si="3"/>
        <v>13.105819315915948</v>
      </c>
    </row>
    <row r="43" spans="1:5" ht="21" customHeight="1">
      <c r="A43" s="16" t="s">
        <v>2</v>
      </c>
      <c r="B43" s="73" t="s">
        <v>3</v>
      </c>
      <c r="C43" s="61">
        <f>SUM(C44:C44)</f>
        <v>0</v>
      </c>
      <c r="D43" s="95">
        <f>SUM(D44:D44)</f>
        <v>27151.35</v>
      </c>
      <c r="E43" s="89"/>
    </row>
    <row r="44" spans="1:5" ht="42" customHeight="1" thickBot="1">
      <c r="A44" s="41" t="s">
        <v>77</v>
      </c>
      <c r="B44" s="74" t="s">
        <v>78</v>
      </c>
      <c r="C44" s="75">
        <v>0</v>
      </c>
      <c r="D44" s="76">
        <v>27151.35</v>
      </c>
      <c r="E44" s="77"/>
    </row>
    <row r="45" spans="1:5" ht="22.5" customHeight="1" thickBot="1">
      <c r="A45" s="15"/>
      <c r="B45" s="7" t="s">
        <v>37</v>
      </c>
      <c r="C45" s="24">
        <f>+C13</f>
        <v>507176764</v>
      </c>
      <c r="D45" s="26">
        <f>+D13</f>
        <v>123398158.13000001</v>
      </c>
      <c r="E45" s="14">
        <f aca="true" t="shared" si="4" ref="E45:E55">+D45/C45*100</f>
        <v>24.33040448398776</v>
      </c>
    </row>
    <row r="46" spans="1:5" ht="28.5" customHeight="1" thickBot="1">
      <c r="A46" s="45" t="s">
        <v>33</v>
      </c>
      <c r="B46" s="34" t="s">
        <v>34</v>
      </c>
      <c r="C46" s="24">
        <f>+C47+C69+C70</f>
        <v>660104300</v>
      </c>
      <c r="D46" s="104">
        <f>+D47+D69+D70</f>
        <v>133711544.93</v>
      </c>
      <c r="E46" s="14">
        <f t="shared" si="4"/>
        <v>20.256123907994542</v>
      </c>
    </row>
    <row r="47" spans="1:5" ht="51.75" customHeight="1">
      <c r="A47" s="46" t="s">
        <v>35</v>
      </c>
      <c r="B47" s="35" t="s">
        <v>40</v>
      </c>
      <c r="C47" s="55">
        <f>+C48+C50+C57+C68+C70</f>
        <v>659230400</v>
      </c>
      <c r="D47" s="82">
        <f>+D48+D50+D57+D68</f>
        <v>155934239.86</v>
      </c>
      <c r="E47" s="88">
        <f t="shared" si="4"/>
        <v>23.65398195532245</v>
      </c>
    </row>
    <row r="48" spans="1:5" ht="43.5" customHeight="1">
      <c r="A48" s="47" t="s">
        <v>54</v>
      </c>
      <c r="B48" s="36" t="s">
        <v>56</v>
      </c>
      <c r="C48" s="63">
        <f>SUM(C49)</f>
        <v>8677000</v>
      </c>
      <c r="D48" s="81">
        <f>SUM(D49)</f>
        <v>2169000</v>
      </c>
      <c r="E48" s="89">
        <f t="shared" si="4"/>
        <v>24.997118819868618</v>
      </c>
    </row>
    <row r="49" spans="1:5" ht="54" customHeight="1">
      <c r="A49" s="48" t="s">
        <v>55</v>
      </c>
      <c r="B49" s="100" t="s">
        <v>57</v>
      </c>
      <c r="C49" s="64">
        <v>8677000</v>
      </c>
      <c r="D49" s="21">
        <v>2169000</v>
      </c>
      <c r="E49" s="28">
        <f t="shared" si="4"/>
        <v>24.997118819868618</v>
      </c>
    </row>
    <row r="50" spans="1:5" ht="53.25" customHeight="1">
      <c r="A50" s="47" t="s">
        <v>46</v>
      </c>
      <c r="B50" s="37" t="s">
        <v>47</v>
      </c>
      <c r="C50" s="57">
        <f>SUM(C51:C56)</f>
        <v>320045300</v>
      </c>
      <c r="D50" s="57">
        <f>SUM(D51:D56)</f>
        <v>77844000</v>
      </c>
      <c r="E50" s="89">
        <f t="shared" si="4"/>
        <v>24.322806802661997</v>
      </c>
    </row>
    <row r="51" spans="1:5" ht="52.5" customHeight="1">
      <c r="A51" s="53" t="s">
        <v>82</v>
      </c>
      <c r="B51" s="84" t="s">
        <v>105</v>
      </c>
      <c r="C51" s="57">
        <v>598500</v>
      </c>
      <c r="D51" s="62">
        <v>0</v>
      </c>
      <c r="E51" s="89">
        <f t="shared" si="4"/>
        <v>0</v>
      </c>
    </row>
    <row r="52" spans="1:5" ht="73.5" customHeight="1">
      <c r="A52" s="25" t="s">
        <v>58</v>
      </c>
      <c r="B52" s="83" t="s">
        <v>48</v>
      </c>
      <c r="C52" s="29">
        <v>11131000</v>
      </c>
      <c r="D52" s="21">
        <v>2226000</v>
      </c>
      <c r="E52" s="28">
        <f t="shared" si="4"/>
        <v>19.998203216242924</v>
      </c>
    </row>
    <row r="53" spans="1:5" ht="41.25" customHeight="1">
      <c r="A53" s="25" t="s">
        <v>58</v>
      </c>
      <c r="B53" s="98" t="s">
        <v>64</v>
      </c>
      <c r="C53" s="30">
        <v>5273500</v>
      </c>
      <c r="D53" s="21">
        <v>0</v>
      </c>
      <c r="E53" s="28">
        <f t="shared" si="4"/>
        <v>0</v>
      </c>
    </row>
    <row r="54" spans="1:5" ht="57" customHeight="1">
      <c r="A54" s="25" t="s">
        <v>58</v>
      </c>
      <c r="B54" s="99" t="s">
        <v>112</v>
      </c>
      <c r="C54" s="30">
        <v>25500</v>
      </c>
      <c r="D54" s="21">
        <v>0</v>
      </c>
      <c r="E54" s="28">
        <f t="shared" si="4"/>
        <v>0</v>
      </c>
    </row>
    <row r="55" spans="1:5" ht="123" customHeight="1">
      <c r="A55" s="25" t="s">
        <v>58</v>
      </c>
      <c r="B55" s="98" t="s">
        <v>97</v>
      </c>
      <c r="C55" s="30">
        <v>545800</v>
      </c>
      <c r="D55" s="21">
        <v>0</v>
      </c>
      <c r="E55" s="28">
        <f t="shared" si="4"/>
        <v>0</v>
      </c>
    </row>
    <row r="56" spans="1:5" ht="106.5" customHeight="1">
      <c r="A56" s="25" t="s">
        <v>65</v>
      </c>
      <c r="B56" s="83" t="s">
        <v>49</v>
      </c>
      <c r="C56" s="30">
        <v>302471000</v>
      </c>
      <c r="D56" s="21">
        <v>75618000</v>
      </c>
      <c r="E56" s="28">
        <f aca="true" t="shared" si="5" ref="E56:E67">+D56/C56*100</f>
        <v>25.000082652551814</v>
      </c>
    </row>
    <row r="57" spans="1:5" ht="44.25" customHeight="1">
      <c r="A57" s="50" t="s">
        <v>50</v>
      </c>
      <c r="B57" s="38" t="s">
        <v>51</v>
      </c>
      <c r="C57" s="56">
        <f>SUM(C58:C67)</f>
        <v>330508100</v>
      </c>
      <c r="D57" s="78">
        <f>SUM(D58:D67)</f>
        <v>75921239.86</v>
      </c>
      <c r="E57" s="89">
        <f t="shared" si="5"/>
        <v>22.971067837671754</v>
      </c>
    </row>
    <row r="58" spans="1:5" ht="73.5" customHeight="1">
      <c r="A58" s="49" t="s">
        <v>80</v>
      </c>
      <c r="B58" s="83" t="s">
        <v>66</v>
      </c>
      <c r="C58" s="30">
        <v>13787000</v>
      </c>
      <c r="D58" s="21">
        <v>4917000</v>
      </c>
      <c r="E58" s="28">
        <f t="shared" si="5"/>
        <v>35.66403133386524</v>
      </c>
    </row>
    <row r="59" spans="1:5" ht="157.5" customHeight="1">
      <c r="A59" s="49" t="s">
        <v>62</v>
      </c>
      <c r="B59" s="27" t="s">
        <v>98</v>
      </c>
      <c r="C59" s="29">
        <v>129223000</v>
      </c>
      <c r="D59" s="21">
        <v>24851000</v>
      </c>
      <c r="E59" s="28">
        <f t="shared" si="5"/>
        <v>19.231096631404625</v>
      </c>
    </row>
    <row r="60" spans="1:5" ht="94.5" customHeight="1">
      <c r="A60" s="49" t="s">
        <v>62</v>
      </c>
      <c r="B60" s="54" t="s">
        <v>99</v>
      </c>
      <c r="C60" s="29">
        <v>122130000</v>
      </c>
      <c r="D60" s="21">
        <v>24476000</v>
      </c>
      <c r="E60" s="28">
        <f t="shared" si="5"/>
        <v>20.04093998198641</v>
      </c>
    </row>
    <row r="61" spans="1:5" ht="105.75" customHeight="1">
      <c r="A61" s="49" t="s">
        <v>81</v>
      </c>
      <c r="B61" s="101" t="s">
        <v>73</v>
      </c>
      <c r="C61" s="29">
        <v>6387000</v>
      </c>
      <c r="D61" s="21">
        <v>1603339.86</v>
      </c>
      <c r="E61" s="28">
        <f t="shared" si="5"/>
        <v>25.103176139032414</v>
      </c>
    </row>
    <row r="62" spans="1:5" ht="128.25" customHeight="1">
      <c r="A62" s="49" t="s">
        <v>59</v>
      </c>
      <c r="B62" s="83" t="s">
        <v>60</v>
      </c>
      <c r="C62" s="30">
        <v>58846000</v>
      </c>
      <c r="D62" s="21">
        <v>19976400</v>
      </c>
      <c r="E62" s="28">
        <f t="shared" si="5"/>
        <v>33.94691227950923</v>
      </c>
    </row>
    <row r="63" spans="1:5" ht="124.5" customHeight="1">
      <c r="A63" s="49" t="s">
        <v>59</v>
      </c>
      <c r="B63" s="98" t="s">
        <v>69</v>
      </c>
      <c r="C63" s="65">
        <v>100</v>
      </c>
      <c r="D63" s="33">
        <v>100</v>
      </c>
      <c r="E63" s="28">
        <f t="shared" si="5"/>
        <v>100</v>
      </c>
    </row>
    <row r="64" spans="1:5" ht="54" customHeight="1">
      <c r="A64" s="49" t="s">
        <v>59</v>
      </c>
      <c r="B64" s="98" t="s">
        <v>74</v>
      </c>
      <c r="C64" s="65">
        <v>91900</v>
      </c>
      <c r="D64" s="80">
        <v>91900</v>
      </c>
      <c r="E64" s="28">
        <f t="shared" si="5"/>
        <v>100</v>
      </c>
    </row>
    <row r="65" spans="1:5" ht="111.75" customHeight="1">
      <c r="A65" s="49" t="s">
        <v>59</v>
      </c>
      <c r="B65" s="102" t="s">
        <v>61</v>
      </c>
      <c r="C65" s="29">
        <v>22000</v>
      </c>
      <c r="D65" s="21">
        <v>5500</v>
      </c>
      <c r="E65" s="28">
        <f t="shared" si="5"/>
        <v>25</v>
      </c>
    </row>
    <row r="66" spans="1:5" ht="155.25" customHeight="1">
      <c r="A66" s="49" t="s">
        <v>59</v>
      </c>
      <c r="B66" s="98" t="s">
        <v>100</v>
      </c>
      <c r="C66" s="30">
        <v>21000</v>
      </c>
      <c r="D66" s="21">
        <v>0</v>
      </c>
      <c r="E66" s="28">
        <f t="shared" si="5"/>
        <v>0</v>
      </c>
    </row>
    <row r="67" spans="1:5" ht="210" customHeight="1">
      <c r="A67" s="49" t="s">
        <v>59</v>
      </c>
      <c r="B67" s="98" t="s">
        <v>101</v>
      </c>
      <c r="C67" s="30">
        <v>100</v>
      </c>
      <c r="D67" s="21">
        <v>0</v>
      </c>
      <c r="E67" s="28">
        <f t="shared" si="5"/>
        <v>0</v>
      </c>
    </row>
    <row r="68" spans="1:5" ht="29.25" customHeight="1">
      <c r="A68" s="50" t="s">
        <v>52</v>
      </c>
      <c r="B68" s="38" t="s">
        <v>53</v>
      </c>
      <c r="C68" s="56">
        <v>0</v>
      </c>
      <c r="D68" s="78">
        <v>0</v>
      </c>
      <c r="E68" s="85"/>
    </row>
    <row r="69" spans="1:5" ht="39" customHeight="1">
      <c r="A69" s="51" t="s">
        <v>79</v>
      </c>
      <c r="B69" s="42" t="s">
        <v>76</v>
      </c>
      <c r="C69" s="58">
        <v>873900</v>
      </c>
      <c r="D69" s="93">
        <v>5500</v>
      </c>
      <c r="E69" s="40">
        <f>+D69/C69*100</f>
        <v>0.6293626273028952</v>
      </c>
    </row>
    <row r="70" spans="1:5" ht="70.5" customHeight="1" thickBot="1">
      <c r="A70" s="51" t="s">
        <v>67</v>
      </c>
      <c r="B70" s="43" t="s">
        <v>68</v>
      </c>
      <c r="C70" s="66">
        <v>0</v>
      </c>
      <c r="D70" s="103">
        <v>-22228194.93</v>
      </c>
      <c r="E70" s="86"/>
    </row>
    <row r="71" spans="1:5" ht="19.5" customHeight="1" thickBot="1">
      <c r="A71" s="52"/>
      <c r="B71" s="7" t="s">
        <v>36</v>
      </c>
      <c r="C71" s="24">
        <f>+C45+C46</f>
        <v>1167281064</v>
      </c>
      <c r="D71" s="26">
        <f>+D45+D46</f>
        <v>257109703.06</v>
      </c>
      <c r="E71" s="14">
        <f>+D71/C71*100</f>
        <v>22.026374880009193</v>
      </c>
    </row>
    <row r="72" spans="1:2" ht="12.75">
      <c r="A72" s="4"/>
      <c r="B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spans="1:3" ht="12.75">
      <c r="A78" s="4"/>
      <c r="C78" s="1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</sheetData>
  <sheetProtection/>
  <mergeCells count="14">
    <mergeCell ref="A9:A11"/>
    <mergeCell ref="C9:C11"/>
    <mergeCell ref="D9:D11"/>
    <mergeCell ref="E9:E11"/>
    <mergeCell ref="B9:B11"/>
    <mergeCell ref="C3:E3"/>
    <mergeCell ref="I6:K6"/>
    <mergeCell ref="F7:K7"/>
    <mergeCell ref="I8:K8"/>
    <mergeCell ref="D1:E1"/>
    <mergeCell ref="D4:E4"/>
    <mergeCell ref="A6:E6"/>
    <mergeCell ref="A7:E7"/>
    <mergeCell ref="C2:E2"/>
  </mergeCells>
  <printOptions/>
  <pageMargins left="0.84" right="0.17" top="0.7086614173228347" bottom="0.4724409448818898" header="0.66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Administrator</cp:lastModifiedBy>
  <cp:lastPrinted>2015-05-29T09:08:15Z</cp:lastPrinted>
  <dcterms:created xsi:type="dcterms:W3CDTF">2003-03-28T04:18:45Z</dcterms:created>
  <dcterms:modified xsi:type="dcterms:W3CDTF">2015-05-29T09:08:33Z</dcterms:modified>
  <cp:category/>
  <cp:version/>
  <cp:contentType/>
  <cp:contentStatus/>
</cp:coreProperties>
</file>