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" yWindow="120" windowWidth="9310" windowHeight="4690" tabRatio="601" activeTab="0"/>
  </bookViews>
  <sheets>
    <sheet name="Проект 2019 года" sheetId="1" r:id="rId1"/>
  </sheets>
  <definedNames>
    <definedName name="_xlnm.Print_Titles" localSheetId="0">'Проект 2019 года'!$8:$9</definedName>
  </definedNames>
  <calcPr fullCalcOnLoad="1" fullPrecision="0"/>
</workbook>
</file>

<file path=xl/sharedStrings.xml><?xml version="1.0" encoding="utf-8"?>
<sst xmlns="http://schemas.openxmlformats.org/spreadsheetml/2006/main" count="139" uniqueCount="131">
  <si>
    <t>Земельный налог</t>
  </si>
  <si>
    <t>Налог на имущество физических лиц</t>
  </si>
  <si>
    <t>ИТОГО ДОХОДОВ К РАСПРЕДЕЛЕНИЮ</t>
  </si>
  <si>
    <t>Плата за негативное воздействие на окружающую среду</t>
  </si>
  <si>
    <t>000 2 00 00000 00 0000 000</t>
  </si>
  <si>
    <t>000 1 08 00000 00 0000 000</t>
  </si>
  <si>
    <t>000 1 11 00000 00 0000 000</t>
  </si>
  <si>
    <t>000 1 12 00000 00 0000 000</t>
  </si>
  <si>
    <t>000 1 16 00000 00 0000 000</t>
  </si>
  <si>
    <t>000 1 11 05000 00 0000 120</t>
  </si>
  <si>
    <t xml:space="preserve">Доходы, получаемые в виде арендной платы  за земельные участки, государственная 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 </t>
  </si>
  <si>
    <t>000 1 11 09000  00 0000 120</t>
  </si>
  <si>
    <t>000 1 14 00000 00 0000 000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</si>
  <si>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</si>
  <si>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000 1 00 00000 00 0000 000</t>
  </si>
  <si>
    <t>182 1 05 02000 02 0000 110</t>
  </si>
  <si>
    <t>182 1 06 01000 00 0000 110</t>
  </si>
  <si>
    <t>182 1 06 06000 00 0000 110</t>
  </si>
  <si>
    <t>Субвенции бюджетам субъектов РФ и муниципальных образований</t>
  </si>
  <si>
    <t>Иные межбюджетные трансферты</t>
  </si>
  <si>
    <t>182 1 08 03010 01 1000 110</t>
  </si>
  <si>
    <t>901 1 11 05024 04 0000 120</t>
  </si>
  <si>
    <t>000 1 14 02000 00 0000 000</t>
  </si>
  <si>
    <t>901 1 11 09044  04 0000 120</t>
  </si>
  <si>
    <t>000 1 14 06000 00 0000 430</t>
  </si>
  <si>
    <t>000 1 13 00000 00 0000 000</t>
  </si>
  <si>
    <t xml:space="preserve">Прочие доходы от оказания платных услуг получателями средств бюджетов городских округов </t>
  </si>
  <si>
    <t>048 1 12 01000 01 0000 120</t>
  </si>
  <si>
    <t>901 1 14 02043 04 0000 410</t>
  </si>
  <si>
    <t>901 1 14 06024 04 0000 430</t>
  </si>
  <si>
    <t>000 1 11 05034 04 0000 120</t>
  </si>
  <si>
    <t xml:space="preserve">Доходы,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 </t>
  </si>
  <si>
    <t>Прочие безвозмездные поступления в бюджеты городских округов</t>
  </si>
  <si>
    <t>Прочие доходы от оказания платных услуг (работ) получателями средств бюджетов городских округов</t>
  </si>
  <si>
    <t>Налог, взимаемый в связи с применением патентной системы налогообложения</t>
  </si>
  <si>
    <t>Единый налог на вмененный доход для отдельных видов деятельности</t>
  </si>
  <si>
    <t>901 1 11 05012 04 0000 120</t>
  </si>
  <si>
    <t>182 1 05 04000 02 0000 110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</si>
  <si>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искл.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</si>
  <si>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Доходы, получаемые в виде арендной платы 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 )</t>
  </si>
  <si>
    <t>901 1 11 05074 04 0000 120</t>
  </si>
  <si>
    <t>Доходы от сдачи в аренду имущества, составляющего казну городских округов (за исключением земельных участков)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</si>
  <si>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</si>
  <si>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906 1 13 01994 04 0000 130</t>
  </si>
  <si>
    <t>906 1 13 01994 04 0001 130</t>
  </si>
  <si>
    <t>906 1 13 01994 04 0003 130</t>
  </si>
  <si>
    <t>906 1 13 01994 04 0004 130</t>
  </si>
  <si>
    <t>908 1 13 01994 04 0004 130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</si>
  <si>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</si>
  <si>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 )</t>
  </si>
  <si>
    <t>Субсидии бюджетам бюджетной системы Российской Федерации (межбюджетные субсидии)</t>
  </si>
  <si>
    <t>Субвенции на осуществление государственного полномочия Свердловской области по хранению, комплектованию, учету и использованию архивных документов, относящихся к государственной собственности Свердловской области</t>
  </si>
  <si>
    <t>Субвенции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</t>
  </si>
  <si>
    <t>Субвенция на осуществление государственного полномочия по определению перечня лиц, уполномоченных составлять протоколы об административных правонарушениях, предусмотренных законом Свердловской области</t>
  </si>
  <si>
    <t>Субвенции на 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</t>
  </si>
  <si>
    <t>000 1 03 00000 00 0000 000</t>
  </si>
  <si>
    <t>000 1 05 00000 00 0000 000</t>
  </si>
  <si>
    <t>000 1 06 00000 00 0000 000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</si>
  <si>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</si>
  <si>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</si>
  <si>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доходы от оказания платных услуг (работ) получателями средств бюджетов городских округов (всего образ. учр-я)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</si>
  <si>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</si>
  <si>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</si>
  <si>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>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</si>
  <si>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 xml:space="preserve">Субвенции на осуществление государственного полномочия РФ по предоставлению мер социальной поддержки по оплате жилого помещения и коммунальных услуг </t>
  </si>
  <si>
    <t>Субвенции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 и финансовое обеспечение дополнительного образования детей в муниципальных общеобразовательных организациях</t>
  </si>
  <si>
    <t>Субвенции на 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</si>
  <si>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>Дотации на выравнивание бюджетной обеспеченности муниципальных районов (городских округов) между муниципальными районами (городскими округами), расположенными на территории Свердловской области</t>
  </si>
  <si>
    <t>Наименование доходов бюджета</t>
  </si>
  <si>
    <t>Код классификации доходов бюджета</t>
  </si>
  <si>
    <t>№ строки</t>
  </si>
  <si>
    <t>Утверждено решением</t>
  </si>
  <si>
    <t>Думы городского округа</t>
  </si>
  <si>
    <t>от              г. №</t>
  </si>
  <si>
    <t>Сумма, в рублях</t>
  </si>
  <si>
    <t>901 1 14 06012 04 0000 430</t>
  </si>
  <si>
    <t>Субвенции на осуществление государственного полномочия Свердловской области по организации проведения мероприятий по отлову и содержанию безнадзорных собак</t>
  </si>
  <si>
    <t>Акцизы по подакцизным товарам (продукции), производимым на территории Российской Федерации</t>
  </si>
  <si>
    <t>Налог, взимаемый в связи с применением упрощенной системы налогообложения</t>
  </si>
  <si>
    <t>100 1 03 02000 01 0000 110</t>
  </si>
  <si>
    <t>ГОСУДАРСТВЕННАЯ ПОШЛИНА</t>
  </si>
  <si>
    <t>НАЛОГИ НА ИМУЩЕСТВО</t>
  </si>
  <si>
    <t>НАЛОГИ НА СОВОКУПНЫЙ ДОХОД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</si>
  <si>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</si>
  <si>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</si>
  <si>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</si>
  <si>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ТОВАРЫ (РАБОТЫ, УСЛУГИ), РЕАЛИЗУЕМЫЕ НА ТЕРРИТОРИИ РОССИЙСКОЙ ФЕДЕРАЦИИ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</si>
  <si>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</si>
  <si>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</si>
  <si>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(РАБОТ) И КОМПЕНСАЦИИ ЗАТРАТ ГОСУДАРСТВА</t>
  </si>
  <si>
    <t>Доходы от оказания платных услуг (работ)получателями средств бюджетов городских округов (в части платы за содержание детей в казенных муниципальных дошкольных образовательных учреждениях)</t>
  </si>
  <si>
    <t>Доходы от оказания платных услуг (работ)получателями средств бюджетов городских округов (в части платы за питание обучающихся в школах)</t>
  </si>
  <si>
    <t>ДОХОДЫ ОТ ПРОДАЖИ МАТЕРИАЛЬНЫХ И НЕМАТЕРИАЛЬНЫХ АКТИВОВ</t>
  </si>
  <si>
    <t>ШТРАФЫ, САНКЦИИ, ВОЗМЕЩЕНИЕ УЩЕРБА</t>
  </si>
  <si>
    <t>ИТОГО НАЛОГОВЫЕ И НЕНАЛОГОВЫЕ ДОХОДЫ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</si>
  <si>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</si>
  <si>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</si>
  <si>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</si>
  <si>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</si>
  <si>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 xml:space="preserve">Прочие доходы от компенсации затрат бюджетов городских округов </t>
  </si>
  <si>
    <t>ПРОЧИЕ НЕНАЛОГОВЫЕ ДОХОДЫ</t>
  </si>
  <si>
    <t>Приложение № 1</t>
  </si>
  <si>
    <t>919 1 13 02994 04 0000 130</t>
  </si>
  <si>
    <t xml:space="preserve"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 </t>
  </si>
  <si>
    <t>901 1 14 06312 04 0000 430</t>
  </si>
  <si>
    <t>Субсидии на осуществление в пределах полномочий муниципальных районов, городских округов мероприятий по обеспечению организации отдыха детей в каникулярное время, включая мероприятия по обеспечению безопасности их жизни и здоровья</t>
  </si>
  <si>
    <t>Субвенции на осуществление государственного полномочия Свердловской области по созданию административных комиссий</t>
  </si>
  <si>
    <t>Субвенции, предоставляемые за счет субвенции областному бюджету из федерального бюджета, для финансирования расходов на осуществление государственных полномочий по составлению списков кандидатов в присяжные заседатели федеральных судов общей юрисдикции по муниципаьным образованиям, расположенным на территории Свердловской области</t>
  </si>
  <si>
    <t>Свод доходов бюджета городского округа Заречный на 2019 год</t>
  </si>
  <si>
    <t>919 2 02 15001 04 0000 150</t>
  </si>
  <si>
    <t>000 2 02 10000 00 0000 150</t>
  </si>
  <si>
    <t>000 2 02 20000 00 0000 150</t>
  </si>
  <si>
    <t>906 2 02 29999 04 0000 150</t>
  </si>
  <si>
    <t>919 2 02 29999 04 0000 150</t>
  </si>
  <si>
    <t xml:space="preserve">Субсидии на выравнивание обеспеченности муниципальных образований, расположенных на территории Свердловской области,  по реализации ими их отдельных расходных обязательств </t>
  </si>
  <si>
    <t>000 2 02 30000 00 0000 150</t>
  </si>
  <si>
    <t>906 2 02 39999 04 0000 150</t>
  </si>
  <si>
    <t>901 2 02 30022 04 0000 150</t>
  </si>
  <si>
    <t>901 2 02 35120 04 0000 150</t>
  </si>
  <si>
    <t>901 2 02 30024 04 0000 150</t>
  </si>
  <si>
    <t>901 2 02 35250 04 0000 150</t>
  </si>
  <si>
    <t>906 2 02 30024 04 0000 150</t>
  </si>
  <si>
    <t>000 2 02 40000 00 0000 150</t>
  </si>
  <si>
    <t>000 2 07 04000 04 0000 150</t>
  </si>
  <si>
    <t>906 2 07 04000 04 0000 150</t>
  </si>
  <si>
    <t>908 2 07 04000 04 0000 150</t>
  </si>
  <si>
    <t>182 1 01 02000 01 0000 110</t>
  </si>
  <si>
    <t>000 1 01 00000 00 0000 000</t>
  </si>
  <si>
    <t>182 1 05 01000 00 0000 110</t>
  </si>
  <si>
    <t>000 1 17 05000 00 0000 180</t>
  </si>
  <si>
    <t>Субвенции на осуществление государственных полномочий Свердловской области по организации и обеспечению отдыха и оздоровления детей (за исключением детей-сирот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безопасности их жизни и здоровья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</si>
</sst>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0.0"/>
    <numFmt numFmtId="173" formatCode="0.0000"/>
    <numFmt numFmtId="174" formatCode="0.000"/>
    <numFmt numFmtId="175" formatCode="0.00000"/>
    <numFmt numFmtId="176" formatCode="0.000000"/>
    <numFmt numFmtId="177" formatCode="0.0%"/>
    <numFmt numFmtId="178" formatCode="_-* #,##0.0_р_._-;\-* #,##0.0_р_._-;_-* &quot;-&quot;??_р_._-;_-@_-"/>
    <numFmt numFmtId="179" formatCode="_-* #,##0_р_._-;\-* #,##0_р_._-;_-* &quot;-&quot;??_р_._-;_-@_-"/>
    <numFmt numFmtId="180" formatCode="_-* #,##0.000_р_._-;\-* #,##0.000_р_._-;_-* &quot;-&quot;??_р_._-;_-@_-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i/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4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0" fontId="9" fillId="0" borderId="0" xfId="0" applyFont="1" applyAlignment="1">
      <alignment horizontal="right"/>
    </xf>
    <xf numFmtId="0" fontId="48" fillId="0" borderId="10" xfId="0" applyFont="1" applyBorder="1" applyAlignment="1">
      <alignment/>
    </xf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49" fontId="8" fillId="0" borderId="10" xfId="0" applyNumberFormat="1" applyFont="1" applyBorder="1" applyAlignment="1">
      <alignment horizontal="left"/>
    </xf>
    <xf numFmtId="0" fontId="8" fillId="0" borderId="11" xfId="0" applyFont="1" applyBorder="1" applyAlignment="1">
      <alignment horizontal="center" wrapText="1"/>
    </xf>
    <xf numFmtId="49" fontId="11" fillId="0" borderId="10" xfId="0" applyNumberFormat="1" applyFont="1" applyBorder="1" applyAlignment="1">
      <alignment horizontal="left" vertical="top"/>
    </xf>
    <xf numFmtId="0" fontId="8" fillId="0" borderId="11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11" xfId="0" applyFont="1" applyBorder="1" applyAlignment="1">
      <alignment horizontal="center" wrapText="1"/>
    </xf>
    <xf numFmtId="0" fontId="11" fillId="0" borderId="10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179" fontId="8" fillId="33" borderId="15" xfId="60" applyNumberFormat="1" applyFont="1" applyFill="1" applyBorder="1" applyAlignment="1">
      <alignment horizontal="center"/>
    </xf>
    <xf numFmtId="179" fontId="8" fillId="33" borderId="10" xfId="60" applyNumberFormat="1" applyFont="1" applyFill="1" applyBorder="1" applyAlignment="1">
      <alignment horizontal="center"/>
    </xf>
    <xf numFmtId="179" fontId="11" fillId="33" borderId="15" xfId="60" applyNumberFormat="1" applyFont="1" applyFill="1" applyBorder="1" applyAlignment="1">
      <alignment horizontal="center"/>
    </xf>
    <xf numFmtId="179" fontId="8" fillId="33" borderId="11" xfId="60" applyNumberFormat="1" applyFont="1" applyFill="1" applyBorder="1" applyAlignment="1">
      <alignment horizontal="center"/>
    </xf>
    <xf numFmtId="179" fontId="11" fillId="33" borderId="11" xfId="60" applyNumberFormat="1" applyFont="1" applyFill="1" applyBorder="1" applyAlignment="1">
      <alignment horizontal="center"/>
    </xf>
    <xf numFmtId="179" fontId="11" fillId="33" borderId="10" xfId="60" applyNumberFormat="1" applyFont="1" applyFill="1" applyBorder="1" applyAlignment="1">
      <alignment horizontal="center"/>
    </xf>
    <xf numFmtId="0" fontId="7" fillId="0" borderId="11" xfId="0" applyFont="1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8" fillId="0" borderId="15" xfId="0" applyFont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11" fillId="0" borderId="0" xfId="0" applyFont="1" applyAlignment="1">
      <alignment horizontal="right"/>
    </xf>
    <xf numFmtId="0" fontId="10" fillId="0" borderId="10" xfId="0" applyNumberFormat="1" applyFont="1" applyBorder="1" applyAlignment="1">
      <alignment horizontal="left" vertical="top" wrapText="1"/>
    </xf>
    <xf numFmtId="0" fontId="10" fillId="0" borderId="10" xfId="0" applyFont="1" applyBorder="1" applyAlignment="1">
      <alignment wrapText="1"/>
    </xf>
    <xf numFmtId="0" fontId="10" fillId="0" borderId="10" xfId="0" applyFont="1" applyBorder="1" applyAlignment="1">
      <alignment horizontal="left" wrapText="1"/>
    </xf>
    <xf numFmtId="0" fontId="10" fillId="0" borderId="12" xfId="0" applyFont="1" applyBorder="1" applyAlignment="1">
      <alignment horizontal="left" wrapText="1"/>
    </xf>
    <xf numFmtId="0" fontId="10" fillId="0" borderId="15" xfId="0" applyFont="1" applyBorder="1" applyAlignment="1">
      <alignment horizontal="left" wrapText="1"/>
    </xf>
    <xf numFmtId="0" fontId="10" fillId="0" borderId="15" xfId="0" applyFont="1" applyBorder="1" applyAlignment="1">
      <alignment horizontal="left"/>
    </xf>
    <xf numFmtId="0" fontId="10" fillId="0" borderId="14" xfId="0" applyFont="1" applyBorder="1" applyAlignment="1">
      <alignment horizontal="left" wrapText="1"/>
    </xf>
    <xf numFmtId="0" fontId="10" fillId="0" borderId="10" xfId="0" applyNumberFormat="1" applyFont="1" applyBorder="1" applyAlignment="1">
      <alignment horizontal="left" vertical="center" wrapText="1"/>
    </xf>
    <xf numFmtId="0" fontId="30" fillId="0" borderId="11" xfId="0" applyFont="1" applyBorder="1" applyAlignment="1">
      <alignment horizontal="left" wrapText="1"/>
    </xf>
    <xf numFmtId="0" fontId="30" fillId="0" borderId="10" xfId="0" applyFont="1" applyBorder="1" applyAlignment="1">
      <alignment horizontal="left" wrapText="1"/>
    </xf>
    <xf numFmtId="0" fontId="10" fillId="0" borderId="15" xfId="0" applyNumberFormat="1" applyFont="1" applyBorder="1" applyAlignment="1">
      <alignment horizontal="left" wrapText="1"/>
    </xf>
    <xf numFmtId="0" fontId="30" fillId="0" borderId="15" xfId="0" applyFont="1" applyBorder="1" applyAlignment="1">
      <alignment horizontal="left" wrapText="1"/>
    </xf>
    <xf numFmtId="0" fontId="30" fillId="0" borderId="10" xfId="0" applyNumberFormat="1" applyFont="1" applyFill="1" applyBorder="1" applyAlignment="1">
      <alignment horizontal="left" vertical="top" wrapText="1"/>
    </xf>
    <xf numFmtId="0" fontId="10" fillId="0" borderId="16" xfId="0" applyFont="1" applyBorder="1" applyAlignment="1">
      <alignment horizontal="center" wrapText="1"/>
    </xf>
    <xf numFmtId="0" fontId="10" fillId="0" borderId="17" xfId="0" applyFont="1" applyBorder="1" applyAlignment="1">
      <alignment horizontal="center" wrapText="1"/>
    </xf>
    <xf numFmtId="0" fontId="7" fillId="0" borderId="10" xfId="0" applyNumberFormat="1" applyFont="1" applyBorder="1" applyAlignment="1">
      <alignment horizontal="left" vertical="top" wrapText="1"/>
    </xf>
    <xf numFmtId="0" fontId="7" fillId="0" borderId="15" xfId="0" applyFont="1" applyBorder="1" applyAlignment="1">
      <alignment horizontal="left" wrapText="1"/>
    </xf>
    <xf numFmtId="0" fontId="10" fillId="0" borderId="10" xfId="0" applyNumberFormat="1" applyFont="1" applyBorder="1" applyAlignment="1">
      <alignment horizontal="left" wrapText="1"/>
    </xf>
    <xf numFmtId="0" fontId="10" fillId="0" borderId="10" xfId="0" applyNumberFormat="1" applyFont="1" applyBorder="1" applyAlignment="1">
      <alignment wrapText="1"/>
    </xf>
    <xf numFmtId="0" fontId="7" fillId="0" borderId="10" xfId="0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6"/>
  <sheetViews>
    <sheetView tabSelected="1" workbookViewId="0" topLeftCell="A65">
      <selection activeCell="F52" sqref="F52"/>
    </sheetView>
  </sheetViews>
  <sheetFormatPr defaultColWidth="9.00390625" defaultRowHeight="12.75"/>
  <cols>
    <col min="1" max="1" width="6.50390625" style="0" customWidth="1"/>
    <col min="2" max="2" width="22.00390625" style="0" customWidth="1"/>
    <col min="3" max="3" width="48.875" style="0" customWidth="1"/>
    <col min="4" max="4" width="15.125" style="0" customWidth="1"/>
  </cols>
  <sheetData>
    <row r="1" spans="3:4" ht="15">
      <c r="C1" s="4"/>
      <c r="D1" s="37" t="s">
        <v>101</v>
      </c>
    </row>
    <row r="2" spans="3:4" ht="15">
      <c r="C2" s="4"/>
      <c r="D2" s="37" t="s">
        <v>71</v>
      </c>
    </row>
    <row r="3" spans="3:4" ht="15">
      <c r="C3" s="4"/>
      <c r="D3" s="37" t="s">
        <v>72</v>
      </c>
    </row>
    <row r="4" spans="3:4" ht="15">
      <c r="C4" s="4"/>
      <c r="D4" s="37" t="s">
        <v>73</v>
      </c>
    </row>
    <row r="6" spans="2:4" ht="13.5">
      <c r="B6" s="35" t="s">
        <v>108</v>
      </c>
      <c r="C6" s="36"/>
      <c r="D6" s="36"/>
    </row>
    <row r="7" spans="2:4" ht="12">
      <c r="B7" s="1"/>
      <c r="C7" s="1"/>
      <c r="D7" s="1"/>
    </row>
    <row r="8" spans="1:4" ht="16.5" customHeight="1">
      <c r="A8" s="33" t="s">
        <v>70</v>
      </c>
      <c r="B8" s="31" t="s">
        <v>69</v>
      </c>
      <c r="C8" s="31" t="s">
        <v>68</v>
      </c>
      <c r="D8" s="31" t="s">
        <v>74</v>
      </c>
    </row>
    <row r="9" spans="1:4" ht="16.5" customHeight="1">
      <c r="A9" s="34"/>
      <c r="B9" s="32"/>
      <c r="C9" s="32"/>
      <c r="D9" s="32"/>
    </row>
    <row r="10" spans="1:4" ht="13.5">
      <c r="A10" s="6">
        <v>1</v>
      </c>
      <c r="B10" s="9" t="s">
        <v>14</v>
      </c>
      <c r="C10" s="38" t="s">
        <v>83</v>
      </c>
      <c r="D10" s="25">
        <f>SUM(D11+D13+D15+D19+D22+D24+D32+D34+D41+D48+D49)</f>
        <v>543330164</v>
      </c>
    </row>
    <row r="11" spans="1:4" ht="13.5">
      <c r="A11" s="6">
        <v>2</v>
      </c>
      <c r="B11" s="9" t="s">
        <v>127</v>
      </c>
      <c r="C11" s="38" t="s">
        <v>84</v>
      </c>
      <c r="D11" s="26">
        <f>SUM(D12:D12)</f>
        <v>331293000</v>
      </c>
    </row>
    <row r="12" spans="1:5" ht="13.5">
      <c r="A12" s="6">
        <v>3</v>
      </c>
      <c r="B12" s="12" t="s">
        <v>126</v>
      </c>
      <c r="C12" s="38" t="s">
        <v>85</v>
      </c>
      <c r="D12" s="27">
        <v>331293000</v>
      </c>
      <c r="E12" s="3"/>
    </row>
    <row r="13" spans="1:4" ht="42">
      <c r="A13" s="6">
        <v>4</v>
      </c>
      <c r="B13" s="13" t="s">
        <v>55</v>
      </c>
      <c r="C13" s="38" t="s">
        <v>86</v>
      </c>
      <c r="D13" s="28">
        <f>SUM(D14:D14)</f>
        <v>15359000</v>
      </c>
    </row>
    <row r="14" spans="1:4" ht="27.75">
      <c r="A14" s="6">
        <v>5</v>
      </c>
      <c r="B14" s="14" t="s">
        <v>79</v>
      </c>
      <c r="C14" s="39" t="s">
        <v>77</v>
      </c>
      <c r="D14" s="29">
        <v>15359000</v>
      </c>
    </row>
    <row r="15" spans="1:4" ht="13.5">
      <c r="A15" s="7">
        <v>6</v>
      </c>
      <c r="B15" s="13" t="s">
        <v>56</v>
      </c>
      <c r="C15" s="38" t="s">
        <v>82</v>
      </c>
      <c r="D15" s="28">
        <f>SUM(D16:D18)</f>
        <v>36595000</v>
      </c>
    </row>
    <row r="16" spans="1:4" ht="27.75">
      <c r="A16" s="7">
        <v>7</v>
      </c>
      <c r="B16" s="15" t="s">
        <v>128</v>
      </c>
      <c r="C16" s="39" t="s">
        <v>78</v>
      </c>
      <c r="D16" s="29">
        <v>18595000</v>
      </c>
    </row>
    <row r="17" spans="1:4" ht="27.75">
      <c r="A17" s="7">
        <v>8</v>
      </c>
      <c r="B17" s="15" t="s">
        <v>15</v>
      </c>
      <c r="C17" s="40" t="s">
        <v>35</v>
      </c>
      <c r="D17" s="30">
        <v>14600000</v>
      </c>
    </row>
    <row r="18" spans="1:4" ht="27.75">
      <c r="A18" s="7">
        <v>9</v>
      </c>
      <c r="B18" s="16" t="s">
        <v>37</v>
      </c>
      <c r="C18" s="41" t="s">
        <v>34</v>
      </c>
      <c r="D18" s="27">
        <v>3400000</v>
      </c>
    </row>
    <row r="19" spans="1:4" ht="13.5">
      <c r="A19" s="7">
        <v>10</v>
      </c>
      <c r="B19" s="9" t="s">
        <v>57</v>
      </c>
      <c r="C19" s="38" t="s">
        <v>81</v>
      </c>
      <c r="D19" s="25">
        <f>SUM(D20+D21)</f>
        <v>32629000</v>
      </c>
    </row>
    <row r="20" spans="1:4" ht="13.5">
      <c r="A20" s="7">
        <v>11</v>
      </c>
      <c r="B20" s="8" t="s">
        <v>16</v>
      </c>
      <c r="C20" s="42" t="s">
        <v>1</v>
      </c>
      <c r="D20" s="27">
        <v>8100000</v>
      </c>
    </row>
    <row r="21" spans="1:4" ht="13.5">
      <c r="A21" s="7">
        <v>12</v>
      </c>
      <c r="B21" s="8" t="s">
        <v>17</v>
      </c>
      <c r="C21" s="43" t="s">
        <v>0</v>
      </c>
      <c r="D21" s="27">
        <v>24529000</v>
      </c>
    </row>
    <row r="22" spans="1:4" ht="13.5">
      <c r="A22" s="7">
        <v>13</v>
      </c>
      <c r="B22" s="17" t="s">
        <v>5</v>
      </c>
      <c r="C22" s="38" t="s">
        <v>80</v>
      </c>
      <c r="D22" s="26">
        <f>SUM(D23:D23)</f>
        <v>3289000</v>
      </c>
    </row>
    <row r="23" spans="1:4" ht="55.5">
      <c r="A23" s="7">
        <v>14</v>
      </c>
      <c r="B23" s="14" t="s">
        <v>20</v>
      </c>
      <c r="C23" s="44" t="s">
        <v>58</v>
      </c>
      <c r="D23" s="30">
        <v>3289000</v>
      </c>
    </row>
    <row r="24" spans="1:4" ht="42">
      <c r="A24" s="7">
        <v>15</v>
      </c>
      <c r="B24" s="11" t="s">
        <v>6</v>
      </c>
      <c r="C24" s="45" t="s">
        <v>87</v>
      </c>
      <c r="D24" s="25">
        <f>SUM(D25+D30)</f>
        <v>48676620</v>
      </c>
    </row>
    <row r="25" spans="1:4" ht="97.5">
      <c r="A25" s="6">
        <v>16</v>
      </c>
      <c r="B25" s="16" t="s">
        <v>9</v>
      </c>
      <c r="C25" s="40" t="s">
        <v>38</v>
      </c>
      <c r="D25" s="30">
        <f>SUM(D26:D29)</f>
        <v>48255220</v>
      </c>
    </row>
    <row r="26" spans="1:4" ht="84">
      <c r="A26" s="7">
        <v>17</v>
      </c>
      <c r="B26" s="18" t="s">
        <v>36</v>
      </c>
      <c r="C26" s="46" t="s">
        <v>10</v>
      </c>
      <c r="D26" s="30">
        <v>16859970</v>
      </c>
    </row>
    <row r="27" spans="1:4" ht="84">
      <c r="A27" s="7">
        <v>18</v>
      </c>
      <c r="B27" s="19" t="s">
        <v>21</v>
      </c>
      <c r="C27" s="47" t="s">
        <v>39</v>
      </c>
      <c r="D27" s="30">
        <v>4290650</v>
      </c>
    </row>
    <row r="28" spans="1:4" ht="69.75">
      <c r="A28" s="7">
        <v>19</v>
      </c>
      <c r="B28" s="19" t="s">
        <v>30</v>
      </c>
      <c r="C28" s="47" t="s">
        <v>31</v>
      </c>
      <c r="D28" s="30">
        <v>16000</v>
      </c>
    </row>
    <row r="29" spans="1:4" ht="42">
      <c r="A29" s="7">
        <v>20</v>
      </c>
      <c r="B29" s="19" t="s">
        <v>40</v>
      </c>
      <c r="C29" s="47" t="s">
        <v>41</v>
      </c>
      <c r="D29" s="30">
        <f>24002600+1786000+1300000</f>
        <v>27088600</v>
      </c>
    </row>
    <row r="30" spans="1:4" ht="84">
      <c r="A30" s="7">
        <v>21</v>
      </c>
      <c r="B30" s="20" t="s">
        <v>11</v>
      </c>
      <c r="C30" s="48" t="s">
        <v>59</v>
      </c>
      <c r="D30" s="27">
        <f>SUM(D31:D31)</f>
        <v>421400</v>
      </c>
    </row>
    <row r="31" spans="1:4" ht="84">
      <c r="A31" s="7">
        <v>22</v>
      </c>
      <c r="B31" s="21" t="s">
        <v>23</v>
      </c>
      <c r="C31" s="49" t="s">
        <v>42</v>
      </c>
      <c r="D31" s="27">
        <v>421400</v>
      </c>
    </row>
    <row r="32" spans="1:4" ht="27.75">
      <c r="A32" s="7">
        <v>23</v>
      </c>
      <c r="B32" s="9" t="s">
        <v>7</v>
      </c>
      <c r="C32" s="38" t="s">
        <v>88</v>
      </c>
      <c r="D32" s="25">
        <f>+D33</f>
        <v>1084000</v>
      </c>
    </row>
    <row r="33" spans="1:4" ht="27.75">
      <c r="A33" s="7">
        <v>24</v>
      </c>
      <c r="B33" s="8" t="s">
        <v>27</v>
      </c>
      <c r="C33" s="42" t="s">
        <v>3</v>
      </c>
      <c r="D33" s="27">
        <v>1084000</v>
      </c>
    </row>
    <row r="34" spans="1:4" ht="42">
      <c r="A34" s="7">
        <v>25</v>
      </c>
      <c r="B34" s="9" t="s">
        <v>25</v>
      </c>
      <c r="C34" s="38" t="s">
        <v>89</v>
      </c>
      <c r="D34" s="25">
        <f>SUM(D35+D39+D40)</f>
        <v>55194244</v>
      </c>
    </row>
    <row r="35" spans="1:4" ht="42">
      <c r="A35" s="7">
        <v>26</v>
      </c>
      <c r="B35" s="8" t="s">
        <v>43</v>
      </c>
      <c r="C35" s="42" t="s">
        <v>60</v>
      </c>
      <c r="D35" s="27">
        <f>SUM(D36:D38)</f>
        <v>45556244</v>
      </c>
    </row>
    <row r="36" spans="1:4" ht="69.75">
      <c r="A36" s="7">
        <v>27</v>
      </c>
      <c r="B36" s="8" t="s">
        <v>44</v>
      </c>
      <c r="C36" s="39" t="s">
        <v>90</v>
      </c>
      <c r="D36" s="27">
        <v>32415617</v>
      </c>
    </row>
    <row r="37" spans="1:4" ht="55.5">
      <c r="A37" s="7">
        <v>28</v>
      </c>
      <c r="B37" s="8" t="s">
        <v>45</v>
      </c>
      <c r="C37" s="39" t="s">
        <v>91</v>
      </c>
      <c r="D37" s="27">
        <v>8485127</v>
      </c>
    </row>
    <row r="38" spans="1:4" ht="27.75">
      <c r="A38" s="7">
        <v>29</v>
      </c>
      <c r="B38" s="8" t="s">
        <v>46</v>
      </c>
      <c r="C38" s="39" t="s">
        <v>33</v>
      </c>
      <c r="D38" s="27">
        <f>3910500+745000</f>
        <v>4655500</v>
      </c>
    </row>
    <row r="39" spans="1:4" ht="27.75">
      <c r="A39" s="7">
        <v>30</v>
      </c>
      <c r="B39" s="8" t="s">
        <v>47</v>
      </c>
      <c r="C39" s="42" t="s">
        <v>26</v>
      </c>
      <c r="D39" s="27">
        <v>9524000</v>
      </c>
    </row>
    <row r="40" spans="1:4" ht="27.75">
      <c r="A40" s="7">
        <v>31</v>
      </c>
      <c r="B40" s="8" t="s">
        <v>102</v>
      </c>
      <c r="C40" s="42" t="s">
        <v>99</v>
      </c>
      <c r="D40" s="27">
        <v>114000</v>
      </c>
    </row>
    <row r="41" spans="1:4" ht="27.75">
      <c r="A41" s="7">
        <v>32</v>
      </c>
      <c r="B41" s="9" t="s">
        <v>12</v>
      </c>
      <c r="C41" s="38" t="s">
        <v>92</v>
      </c>
      <c r="D41" s="25">
        <f>SUM(D42+D44)</f>
        <v>15880300</v>
      </c>
    </row>
    <row r="42" spans="1:4" ht="84">
      <c r="A42" s="7">
        <v>33</v>
      </c>
      <c r="B42" s="8" t="s">
        <v>22</v>
      </c>
      <c r="C42" s="48" t="s">
        <v>61</v>
      </c>
      <c r="D42" s="27">
        <f>SUM(D43:D43)</f>
        <v>14112300</v>
      </c>
    </row>
    <row r="43" spans="1:4" ht="97.5">
      <c r="A43" s="7">
        <v>34</v>
      </c>
      <c r="B43" s="22" t="s">
        <v>28</v>
      </c>
      <c r="C43" s="49" t="s">
        <v>48</v>
      </c>
      <c r="D43" s="30">
        <f>3112300+11000000</f>
        <v>14112300</v>
      </c>
    </row>
    <row r="44" spans="1:4" ht="27.75">
      <c r="A44" s="7">
        <v>35</v>
      </c>
      <c r="B44" s="8" t="s">
        <v>24</v>
      </c>
      <c r="C44" s="42" t="s">
        <v>62</v>
      </c>
      <c r="D44" s="27">
        <f>SUM(D45:D47)</f>
        <v>1768000</v>
      </c>
    </row>
    <row r="45" spans="1:4" ht="55.5">
      <c r="A45" s="7">
        <v>36</v>
      </c>
      <c r="B45" s="22" t="s">
        <v>75</v>
      </c>
      <c r="C45" s="49" t="s">
        <v>13</v>
      </c>
      <c r="D45" s="30">
        <v>1618000</v>
      </c>
    </row>
    <row r="46" spans="1:4" ht="55.5">
      <c r="A46" s="7">
        <v>37</v>
      </c>
      <c r="B46" s="22" t="s">
        <v>29</v>
      </c>
      <c r="C46" s="49" t="s">
        <v>49</v>
      </c>
      <c r="D46" s="29">
        <v>50000</v>
      </c>
    </row>
    <row r="47" spans="1:4" ht="97.5">
      <c r="A47" s="7">
        <v>38</v>
      </c>
      <c r="B47" s="22" t="s">
        <v>104</v>
      </c>
      <c r="C47" s="50" t="s">
        <v>103</v>
      </c>
      <c r="D47" s="29">
        <v>100000</v>
      </c>
    </row>
    <row r="48" spans="1:4" ht="13.5">
      <c r="A48" s="7">
        <v>39</v>
      </c>
      <c r="B48" s="23" t="s">
        <v>8</v>
      </c>
      <c r="C48" s="45" t="s">
        <v>93</v>
      </c>
      <c r="D48" s="26">
        <v>2880000</v>
      </c>
    </row>
    <row r="49" spans="1:4" ht="13.5">
      <c r="A49" s="7">
        <v>40</v>
      </c>
      <c r="B49" s="9" t="s">
        <v>129</v>
      </c>
      <c r="C49" s="45" t="s">
        <v>100</v>
      </c>
      <c r="D49" s="25">
        <v>450000</v>
      </c>
    </row>
    <row r="50" spans="1:4" ht="18.75" customHeight="1">
      <c r="A50" s="7">
        <v>41</v>
      </c>
      <c r="B50" s="51" t="s">
        <v>94</v>
      </c>
      <c r="C50" s="52"/>
      <c r="D50" s="25">
        <f>+D10</f>
        <v>543330164</v>
      </c>
    </row>
    <row r="51" spans="1:4" ht="13.5">
      <c r="A51" s="7">
        <v>42</v>
      </c>
      <c r="B51" s="9" t="s">
        <v>4</v>
      </c>
      <c r="C51" s="38" t="s">
        <v>95</v>
      </c>
      <c r="D51" s="28">
        <f>SUM(D52+D72)</f>
        <v>752652300</v>
      </c>
    </row>
    <row r="52" spans="1:4" ht="42">
      <c r="A52" s="7">
        <v>43</v>
      </c>
      <c r="B52" s="10" t="s">
        <v>96</v>
      </c>
      <c r="C52" s="38" t="s">
        <v>97</v>
      </c>
      <c r="D52" s="26">
        <f>SUM(D53+D55+D58+D71)</f>
        <v>751582300</v>
      </c>
    </row>
    <row r="53" spans="1:4" ht="27.75">
      <c r="A53" s="7">
        <v>44</v>
      </c>
      <c r="B53" s="9" t="s">
        <v>110</v>
      </c>
      <c r="C53" s="53" t="s">
        <v>98</v>
      </c>
      <c r="D53" s="26">
        <f>SUM(D54)</f>
        <v>862000</v>
      </c>
    </row>
    <row r="54" spans="1:4" ht="69.75">
      <c r="A54" s="7">
        <v>45</v>
      </c>
      <c r="B54" s="8" t="s">
        <v>109</v>
      </c>
      <c r="C54" s="48" t="s">
        <v>67</v>
      </c>
      <c r="D54" s="30">
        <v>862000</v>
      </c>
    </row>
    <row r="55" spans="1:4" ht="27.75">
      <c r="A55" s="6">
        <v>46</v>
      </c>
      <c r="B55" s="9" t="s">
        <v>111</v>
      </c>
      <c r="C55" s="54" t="s">
        <v>50</v>
      </c>
      <c r="D55" s="26">
        <f>SUM(D56:D57)</f>
        <v>259178700</v>
      </c>
    </row>
    <row r="56" spans="1:4" ht="69.75">
      <c r="A56" s="7">
        <v>47</v>
      </c>
      <c r="B56" s="8" t="s">
        <v>112</v>
      </c>
      <c r="C56" s="55" t="s">
        <v>105</v>
      </c>
      <c r="D56" s="30">
        <v>8952700</v>
      </c>
    </row>
    <row r="57" spans="1:4" ht="55.5">
      <c r="A57" s="7">
        <v>48</v>
      </c>
      <c r="B57" s="8" t="s">
        <v>113</v>
      </c>
      <c r="C57" s="55" t="s">
        <v>114</v>
      </c>
      <c r="D57" s="30">
        <v>250226000</v>
      </c>
    </row>
    <row r="58" spans="1:4" ht="27.75">
      <c r="A58" s="7">
        <v>49</v>
      </c>
      <c r="B58" s="9" t="s">
        <v>115</v>
      </c>
      <c r="C58" s="54" t="s">
        <v>18</v>
      </c>
      <c r="D58" s="26">
        <f>SUM(D59:D70)</f>
        <v>491541600</v>
      </c>
    </row>
    <row r="59" spans="1:4" ht="55.5">
      <c r="A59" s="7">
        <v>50</v>
      </c>
      <c r="B59" s="8" t="s">
        <v>120</v>
      </c>
      <c r="C59" s="55" t="s">
        <v>64</v>
      </c>
      <c r="D59" s="30">
        <v>12311000</v>
      </c>
    </row>
    <row r="60" spans="1:4" ht="111.75">
      <c r="A60" s="7">
        <v>51</v>
      </c>
      <c r="B60" s="8" t="s">
        <v>118</v>
      </c>
      <c r="C60" s="55" t="s">
        <v>107</v>
      </c>
      <c r="D60" s="30">
        <v>4700</v>
      </c>
    </row>
    <row r="61" spans="1:4" ht="55.5">
      <c r="A61" s="7">
        <v>52</v>
      </c>
      <c r="B61" s="8" t="s">
        <v>117</v>
      </c>
      <c r="C61" s="38" t="s">
        <v>52</v>
      </c>
      <c r="D61" s="30">
        <v>5037000</v>
      </c>
    </row>
    <row r="62" spans="1:4" ht="69.75">
      <c r="A62" s="7">
        <v>53</v>
      </c>
      <c r="B62" s="8" t="s">
        <v>119</v>
      </c>
      <c r="C62" s="55" t="s">
        <v>51</v>
      </c>
      <c r="D62" s="30">
        <v>46000</v>
      </c>
    </row>
    <row r="63" spans="1:4" ht="69.75">
      <c r="A63" s="7">
        <v>54</v>
      </c>
      <c r="B63" s="8" t="s">
        <v>119</v>
      </c>
      <c r="C63" s="55" t="s">
        <v>53</v>
      </c>
      <c r="D63" s="30">
        <v>100</v>
      </c>
    </row>
    <row r="64" spans="1:4" ht="42">
      <c r="A64" s="7">
        <v>55</v>
      </c>
      <c r="B64" s="8" t="s">
        <v>119</v>
      </c>
      <c r="C64" s="55" t="s">
        <v>106</v>
      </c>
      <c r="D64" s="30">
        <v>106400</v>
      </c>
    </row>
    <row r="65" spans="1:4" ht="69.75">
      <c r="A65" s="7">
        <v>56</v>
      </c>
      <c r="B65" s="8" t="s">
        <v>119</v>
      </c>
      <c r="C65" s="55" t="s">
        <v>54</v>
      </c>
      <c r="D65" s="30">
        <v>79431000</v>
      </c>
    </row>
    <row r="66" spans="1:4" ht="111.75">
      <c r="A66" s="7">
        <v>57</v>
      </c>
      <c r="B66" s="8" t="s">
        <v>116</v>
      </c>
      <c r="C66" s="56" t="s">
        <v>65</v>
      </c>
      <c r="D66" s="30">
        <v>181740000</v>
      </c>
    </row>
    <row r="67" spans="1:4" ht="69.75">
      <c r="A67" s="7">
        <v>58</v>
      </c>
      <c r="B67" s="8" t="s">
        <v>116</v>
      </c>
      <c r="C67" s="55" t="s">
        <v>63</v>
      </c>
      <c r="D67" s="30">
        <v>211025000</v>
      </c>
    </row>
    <row r="68" spans="1:4" ht="84">
      <c r="A68" s="7">
        <v>59</v>
      </c>
      <c r="B68" s="8" t="s">
        <v>119</v>
      </c>
      <c r="C68" s="56" t="s">
        <v>66</v>
      </c>
      <c r="D68" s="30">
        <v>16000</v>
      </c>
    </row>
    <row r="69" spans="1:4" ht="55.5">
      <c r="A69" s="7">
        <v>60</v>
      </c>
      <c r="B69" s="8" t="s">
        <v>119</v>
      </c>
      <c r="C69" s="56" t="s">
        <v>76</v>
      </c>
      <c r="D69" s="30">
        <v>722700</v>
      </c>
    </row>
    <row r="70" spans="1:4" ht="111.75">
      <c r="A70" s="7">
        <v>61</v>
      </c>
      <c r="B70" s="8" t="s">
        <v>121</v>
      </c>
      <c r="C70" s="56" t="s">
        <v>130</v>
      </c>
      <c r="D70" s="30">
        <v>1101700</v>
      </c>
    </row>
    <row r="71" spans="1:4" ht="13.5">
      <c r="A71" s="7">
        <v>62</v>
      </c>
      <c r="B71" s="9" t="s">
        <v>122</v>
      </c>
      <c r="C71" s="57" t="s">
        <v>19</v>
      </c>
      <c r="D71" s="26">
        <v>0</v>
      </c>
    </row>
    <row r="72" spans="1:4" ht="27.75">
      <c r="A72" s="7">
        <v>63</v>
      </c>
      <c r="B72" s="9" t="s">
        <v>123</v>
      </c>
      <c r="C72" s="57" t="s">
        <v>32</v>
      </c>
      <c r="D72" s="25">
        <f>SUM(D73:D74)</f>
        <v>1070000</v>
      </c>
    </row>
    <row r="73" spans="1:4" ht="27.75">
      <c r="A73" s="7">
        <v>64</v>
      </c>
      <c r="B73" s="8" t="s">
        <v>124</v>
      </c>
      <c r="C73" s="39" t="s">
        <v>32</v>
      </c>
      <c r="D73" s="27">
        <v>950000</v>
      </c>
    </row>
    <row r="74" spans="1:4" ht="27.75">
      <c r="A74" s="7">
        <v>65</v>
      </c>
      <c r="B74" s="8" t="s">
        <v>125</v>
      </c>
      <c r="C74" s="39" t="s">
        <v>32</v>
      </c>
      <c r="D74" s="27">
        <v>120000</v>
      </c>
    </row>
    <row r="75" spans="1:4" ht="13.5">
      <c r="A75" s="6">
        <v>66</v>
      </c>
      <c r="B75" s="5"/>
      <c r="C75" s="6" t="s">
        <v>2</v>
      </c>
      <c r="D75" s="25">
        <f>+D50+D51</f>
        <v>1295982464</v>
      </c>
    </row>
    <row r="76" spans="3:4" ht="13.5">
      <c r="C76" s="2"/>
      <c r="D76" s="24"/>
    </row>
  </sheetData>
  <sheetProtection/>
  <mergeCells count="6">
    <mergeCell ref="D8:D9"/>
    <mergeCell ref="C8:C9"/>
    <mergeCell ref="B8:B9"/>
    <mergeCell ref="A8:A9"/>
    <mergeCell ref="B6:D6"/>
    <mergeCell ref="B50:C50"/>
  </mergeCells>
  <printOptions/>
  <pageMargins left="0.7480314960629921" right="0.1968503937007874" top="0.551181102362204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95 User</dc:creator>
  <cp:keywords/>
  <dc:description/>
  <cp:lastModifiedBy>income</cp:lastModifiedBy>
  <cp:lastPrinted>2018-11-14T06:53:05Z</cp:lastPrinted>
  <dcterms:created xsi:type="dcterms:W3CDTF">1999-08-31T09:18:08Z</dcterms:created>
  <dcterms:modified xsi:type="dcterms:W3CDTF">2018-11-14T06:53:36Z</dcterms:modified>
  <cp:category/>
  <cp:version/>
  <cp:contentType/>
  <cp:contentStatus/>
</cp:coreProperties>
</file>