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20" windowWidth="9312" windowHeight="4692" tabRatio="601" activeTab="0"/>
  </bookViews>
  <sheets>
    <sheet name="Проект 2021 года" sheetId="1" r:id="rId1"/>
  </sheets>
  <definedNames>
    <definedName name="_xlnm.Print_Titles" localSheetId="0">'Проект 2021 года'!$8:$9</definedName>
  </definedNames>
  <calcPr fullCalcOnLoad="1" fullPrecision="0"/>
</workbook>
</file>

<file path=xl/sharedStrings.xml><?xml version="1.0" encoding="utf-8"?>
<sst xmlns="http://schemas.openxmlformats.org/spreadsheetml/2006/main" count="156" uniqueCount="143">
  <si>
    <t>Земельный налог</t>
  </si>
  <si>
    <t>Налог на имущество физических лиц</t>
  </si>
  <si>
    <t>ИТОГО ДОХОДОВ К РАСПРЕДЕЛЕНИЮ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</si>
  <si>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</si>
  <si>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</si>
  <si>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</si>
  <si>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</si>
  <si>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</si>
  <si>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</si>
  <si>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</si>
  <si>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</si>
  <si>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</si>
  <si>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</si>
  <si>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</si>
  <si>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</si>
  <si>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</si>
  <si>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</si>
  <si>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</si>
  <si>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</si>
  <si>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</si>
  <si>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</si>
  <si>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</si>
  <si>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</si>
  <si>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</si>
  <si>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</si>
  <si>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</si>
  <si>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</si>
  <si>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</si>
  <si>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</si>
  <si>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>Прочие безвозмездные поступления в бюджеты городских округов</t>
  </si>
  <si>
    <t>Прочие доходы от оказания платных услуг (работ) получателями средств бюджетов городских округов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</si>
  <si>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</si>
  <si>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</si>
  <si>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</si>
  <si>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182 1 05 04000 02 0000 110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</si>
  <si>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</si>
  <si>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</si>
  <si>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</si>
  <si>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</si>
  <si>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</si>
  <si>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</si>
  <si>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</si>
  <si>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</si>
  <si>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</si>
  <si>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</si>
  <si>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</si>
  <si>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</si>
  <si>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</si>
  <si>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</si>
  <si>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Наименование доходов бюджета</t>
  </si>
  <si>
    <t>Код классификации доходов бюджета</t>
  </si>
  <si>
    <t>№ строки</t>
  </si>
  <si>
    <t>Утверждено решением</t>
  </si>
  <si>
    <t>Думы городского округа</t>
  </si>
  <si>
    <t>Сумма, в рублях</t>
  </si>
  <si>
    <t>901 1 14 06012 04 0000 430</t>
  </si>
  <si>
    <t>100 1 03 02000 01 0000 110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</si>
  <si>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</si>
  <si>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</si>
  <si>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</si>
  <si>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</si>
  <si>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</si>
  <si>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</si>
  <si>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</si>
  <si>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</si>
  <si>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</si>
  <si>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</si>
  <si>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</si>
  <si>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</si>
  <si>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</si>
  <si>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Прочие доходы от компенсации затрат бюджетов городских округов </t>
  </si>
  <si>
    <t>Приложение № 1</t>
  </si>
  <si>
    <t>919 1 13 02994 04 0000 130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</si>
  <si>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</si>
  <si>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901 1 14 06312 04 0000 430</t>
  </si>
  <si>
    <t>919 2 02 15001 04 0000 150</t>
  </si>
  <si>
    <t>000 2 02 10000 00 0000 150</t>
  </si>
  <si>
    <t>000 2 02 20000 00 0000 150</t>
  </si>
  <si>
    <t>000 2 02 30000 00 0000 150</t>
  </si>
  <si>
    <t>906 2 02 39999 04 0000 150</t>
  </si>
  <si>
    <t>901 2 02 30022 04 0000 150</t>
  </si>
  <si>
    <t>901 2 02 35120 04 0000 150</t>
  </si>
  <si>
    <t>901 2 02 30024 04 0000 150</t>
  </si>
  <si>
    <t>906 2 02 30024 04 0000 150</t>
  </si>
  <si>
    <t>000 2 02 40000 00 0000 150</t>
  </si>
  <si>
    <t>906 2 07 04000 04 0000 150</t>
  </si>
  <si>
    <t>908 2 07 04000 04 0000 150</t>
  </si>
  <si>
    <t>182 1 01 02000 01 0000 110</t>
  </si>
  <si>
    <t>000 1 01 00000 00 0000 000</t>
  </si>
  <si>
    <t>182 1 05 01000 00 0000 110</t>
  </si>
  <si>
    <t xml:space="preserve">Акцизы по подакцизным товарам (продукции), производимым на территории Российской Федерации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</si>
  <si>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</si>
  <si>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</si>
  <si>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ПРОЧИЕ БЕЗВОЗМЕЗДНЫЕ ПОСТУПЛЕНИЯ</t>
  </si>
  <si>
    <t>000 2 07 00000 00 0000 000</t>
  </si>
  <si>
    <t xml:space="preserve">Прочие доходы от оказания платных услуг (работ) получателями средств бюджетов городских округов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</si>
  <si>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</si>
  <si>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</si>
  <si>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</si>
  <si>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</si>
  <si>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</si>
  <si>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</si>
  <si>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</si>
  <si>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</si>
  <si>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</si>
  <si>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</si>
  <si>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Налог на доходы физических лиц </t>
  </si>
  <si>
    <t xml:space="preserve">Налог, взимаемый в связи с применением упрощенной системы налогообложения </t>
  </si>
  <si>
    <t>от _________ г. №_____</t>
  </si>
  <si>
    <t>Свод доходов бюджета городского округа Заречный на 2021 год</t>
  </si>
  <si>
    <t>919 2 02 15002 04 0000 150</t>
  </si>
  <si>
    <t>ДОХОДЫ ОТ ОКАЗАНИЯ ПЛАТНЫХ УСЛУГ И КОМПЕНСАЦИИ ЗАТРАТ ГОСУДАРСТВА</t>
  </si>
  <si>
    <t>901 2 02 25555 04 0000 150</t>
  </si>
  <si>
    <t>Субсидии бюджетам городских округов на реализацию программ формирования современной городской среды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</si>
  <si>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</si>
  <si>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901 2 02 35469 04 0000 150</t>
  </si>
  <si>
    <t xml:space="preserve">Субвенции местным бюджетам на осуществление государственного полномочия Свердловской области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</si>
  <si>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901 1 11 09080 04 0000 120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</si>
  <si>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</si>
  <si>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901 1 13 01994 04 0000 130</t>
  </si>
  <si>
    <t>906 1 13 01994 04 0000 130</t>
  </si>
  <si>
    <t>908 1 13 01994 04 0000 130</t>
  </si>
  <si>
    <t>Дотации бюджетам городских округов на поддержку мер по обеспечению сбалансированности бюджетов</t>
  </si>
  <si>
    <t>Дотации бюджетам городских округов на выравнивание бюджетной обеспеченности из бюджета субъекта Российской Федерации</t>
  </si>
  <si>
    <t>901 2 02 35462 04 0000 150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</si>
  <si>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</si>
  <si>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добавили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</si>
  <si>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</si>
  <si>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906 2 02 29999 04 0000 150</t>
  </si>
  <si>
    <t>доб</t>
  </si>
  <si>
    <t>906 2 02 45303 04 0000150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</si>
  <si>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</si>
  <si>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 xml:space="preserve">Субвенции бюджетам городских округов на проведение Всероссийской переписи населения 2020 года
</t>
  </si>
  <si>
    <t>901 2 02 35250 04 0000 150</t>
  </si>
  <si>
    <t>Субвенции бюджетам городских округов на оплату жилищно- коммунальных услуг отдельным категориям граждан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</si>
  <si>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</si>
  <si>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906 2 02 49999 04 0000150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</si>
  <si>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</si>
  <si>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>Межбюджетные трансферты из областного бюджета бюджетам муниципальных образований, расположенных на территории Свердловской области, на организацию бесплатного горячего питания обучающихся, получающих начальное общее образование в муниципальных общеобразовательных организациях, расположенных на территории Свердловской области</t>
  </si>
  <si>
    <t>Субсидии  на реализацию мероприятий по поэтапному внедрению Всероссийского физкультурно-спортивного комплекса "Готов к труду и обороне" (ГТО)</t>
  </si>
  <si>
    <t>901 2 02 25497 04 0000 150</t>
  </si>
  <si>
    <t>Субсидии бюджетам городских округов на реализацию мероприятий по обеспечению жильем молодых семей</t>
  </si>
  <si>
    <t>908 2 02 29999 04 0000 150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</si>
</sst>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%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_ ;\-#,##0.00\ 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Liberation Serif"/>
      <family val="1"/>
    </font>
    <font>
      <i/>
      <sz val="12"/>
      <name val="Liberation Serif"/>
      <family val="1"/>
    </font>
    <font>
      <b/>
      <sz val="13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sz val="12"/>
      <name val="Liberation Serif"/>
      <family val="1"/>
    </font>
    <font>
      <i/>
      <sz val="10"/>
      <name val="Liberation Serif"/>
      <family val="1"/>
    </font>
    <font>
      <sz val="13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8" fillId="0" borderId="10" xfId="0" applyNumberFormat="1" applyFont="1" applyFill="1" applyBorder="1" applyAlignment="1">
      <alignment horizontal="left" vertical="top" wrapText="1"/>
    </xf>
    <xf numFmtId="187" fontId="10" fillId="0" borderId="11" xfId="60" applyNumberFormat="1" applyFont="1" applyFill="1" applyBorder="1" applyAlignment="1">
      <alignment horizontal="center"/>
    </xf>
    <xf numFmtId="187" fontId="10" fillId="0" borderId="10" xfId="60" applyNumberFormat="1" applyFont="1" applyFill="1" applyBorder="1" applyAlignment="1">
      <alignment horizontal="center"/>
    </xf>
    <xf numFmtId="187" fontId="10" fillId="0" borderId="12" xfId="60" applyNumberFormat="1" applyFont="1" applyFill="1" applyBorder="1" applyAlignment="1">
      <alignment horizontal="center"/>
    </xf>
    <xf numFmtId="187" fontId="11" fillId="0" borderId="11" xfId="60" applyNumberFormat="1" applyFont="1" applyFill="1" applyBorder="1" applyAlignment="1">
      <alignment horizontal="center"/>
    </xf>
    <xf numFmtId="187" fontId="11" fillId="0" borderId="10" xfId="60" applyNumberFormat="1" applyFont="1" applyFill="1" applyBorder="1" applyAlignment="1">
      <alignment horizontal="center"/>
    </xf>
    <xf numFmtId="187" fontId="11" fillId="0" borderId="12" xfId="6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 horizontal="centerContinuous"/>
    </xf>
    <xf numFmtId="0" fontId="7" fillId="0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11" fillId="0" borderId="13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10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justify" vertical="top" wrapText="1"/>
    </xf>
    <xf numFmtId="0" fontId="10" fillId="0" borderId="0" xfId="0" applyFont="1" applyFill="1" applyAlignment="1">
      <alignment/>
    </xf>
    <xf numFmtId="0" fontId="12" fillId="0" borderId="10" xfId="0" applyNumberFormat="1" applyFont="1" applyFill="1" applyBorder="1" applyAlignment="1">
      <alignment horizontal="left" vertical="top" wrapText="1"/>
    </xf>
    <xf numFmtId="187" fontId="10" fillId="0" borderId="10" xfId="6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169" fontId="10" fillId="0" borderId="10" xfId="6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vertical="top" wrapText="1"/>
    </xf>
    <xf numFmtId="169" fontId="10" fillId="0" borderId="10" xfId="6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4" fontId="10" fillId="0" borderId="10" xfId="60" applyNumberFormat="1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31" fillId="0" borderId="10" xfId="0" applyFont="1" applyFill="1" applyBorder="1" applyAlignment="1">
      <alignment horizontal="center" vertical="top"/>
    </xf>
    <xf numFmtId="0" fontId="50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7" fillId="0" borderId="12" xfId="0" applyNumberFormat="1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="110" zoomScaleNormal="110" workbookViewId="0" topLeftCell="A1">
      <selection activeCell="B7" sqref="B7"/>
    </sheetView>
  </sheetViews>
  <sheetFormatPr defaultColWidth="9.00390625" defaultRowHeight="12.75"/>
  <cols>
    <col min="1" max="1" width="7.875" style="12" customWidth="1"/>
    <col min="2" max="2" width="24.375" style="12" customWidth="1"/>
    <col min="3" max="3" width="51.875" style="0" customWidth="1"/>
    <col min="4" max="4" width="16.50390625" style="8" customWidth="1"/>
    <col min="5" max="5" width="10.75390625" style="0" hidden="1" customWidth="1"/>
    <col min="6" max="6" width="18.00390625" style="0" hidden="1" customWidth="1"/>
    <col min="7" max="7" width="0.12890625" style="0" hidden="1" customWidth="1"/>
    <col min="8" max="8" width="8.875" style="0" hidden="1" customWidth="1"/>
    <col min="9" max="9" width="6.50390625" style="0" hidden="1" customWidth="1"/>
    <col min="10" max="10" width="41.50390625" style="0" customWidth="1"/>
  </cols>
  <sheetData>
    <row r="1" spans="2:4" ht="15">
      <c r="B1" s="13"/>
      <c r="C1" s="9"/>
      <c r="D1" s="9" t="s">
        <v>71</v>
      </c>
    </row>
    <row r="2" spans="2:4" ht="15">
      <c r="B2" s="13"/>
      <c r="C2" s="9"/>
      <c r="D2" s="9" t="s">
        <v>52</v>
      </c>
    </row>
    <row r="3" spans="2:4" ht="15">
      <c r="B3" s="13"/>
      <c r="C3" s="9"/>
      <c r="D3" s="9" t="s">
        <v>53</v>
      </c>
    </row>
    <row r="4" spans="2:4" ht="15">
      <c r="B4" s="13"/>
      <c r="C4" s="9"/>
      <c r="D4" s="9" t="s">
        <v>108</v>
      </c>
    </row>
    <row r="5" spans="2:3" ht="12.75">
      <c r="B5" s="13"/>
      <c r="C5" s="8"/>
    </row>
    <row r="6" spans="2:4" ht="13.5">
      <c r="B6" s="50" t="s">
        <v>109</v>
      </c>
      <c r="C6" s="51"/>
      <c r="D6" s="51"/>
    </row>
    <row r="7" spans="2:4" ht="12.75">
      <c r="B7" s="10"/>
      <c r="C7" s="10"/>
      <c r="D7" s="10"/>
    </row>
    <row r="8" spans="1:4" s="14" customFormat="1" ht="16.5" customHeight="1">
      <c r="A8" s="48" t="s">
        <v>51</v>
      </c>
      <c r="B8" s="46" t="s">
        <v>50</v>
      </c>
      <c r="C8" s="46" t="s">
        <v>49</v>
      </c>
      <c r="D8" s="46" t="s">
        <v>54</v>
      </c>
    </row>
    <row r="9" spans="1:4" s="14" customFormat="1" ht="28.5" customHeight="1">
      <c r="A9" s="49"/>
      <c r="B9" s="47"/>
      <c r="C9" s="47"/>
      <c r="D9" s="47"/>
    </row>
    <row r="10" spans="1:4" s="8" customFormat="1" ht="15">
      <c r="A10" s="52">
        <v>1</v>
      </c>
      <c r="B10" s="15" t="s">
        <v>14</v>
      </c>
      <c r="C10" s="36" t="s">
        <v>60</v>
      </c>
      <c r="D10" s="7">
        <f>SUM(D11+D13+D15+D19+D22+D24+D33+D35+D40+D47)</f>
        <v>466290000</v>
      </c>
    </row>
    <row r="11" spans="1:4" s="8" customFormat="1" ht="15">
      <c r="A11" s="52">
        <v>2</v>
      </c>
      <c r="B11" s="15" t="s">
        <v>88</v>
      </c>
      <c r="C11" s="36" t="s">
        <v>61</v>
      </c>
      <c r="D11" s="6">
        <f>SUM(D12:D12)</f>
        <v>300774940</v>
      </c>
    </row>
    <row r="12" spans="1:5" s="8" customFormat="1" ht="15">
      <c r="A12" s="20">
        <v>3</v>
      </c>
      <c r="B12" s="22" t="s">
        <v>87</v>
      </c>
      <c r="C12" s="11" t="s">
        <v>106</v>
      </c>
      <c r="D12" s="4">
        <v>300774940</v>
      </c>
      <c r="E12" s="23"/>
    </row>
    <row r="13" spans="1:4" s="8" customFormat="1" ht="46.5" customHeight="1">
      <c r="A13" s="52">
        <v>4</v>
      </c>
      <c r="B13" s="16" t="s">
        <v>42</v>
      </c>
      <c r="C13" s="36" t="s">
        <v>62</v>
      </c>
      <c r="D13" s="5">
        <f>SUM(D14)</f>
        <v>16307000</v>
      </c>
    </row>
    <row r="14" spans="1:4" s="8" customFormat="1" ht="31.5" customHeight="1">
      <c r="A14" s="20">
        <v>5</v>
      </c>
      <c r="B14" s="17" t="s">
        <v>56</v>
      </c>
      <c r="C14" s="39" t="s">
        <v>90</v>
      </c>
      <c r="D14" s="2">
        <v>16307000</v>
      </c>
    </row>
    <row r="15" spans="1:4" s="8" customFormat="1" ht="15">
      <c r="A15" s="52">
        <v>6</v>
      </c>
      <c r="B15" s="16" t="s">
        <v>43</v>
      </c>
      <c r="C15" s="36" t="s">
        <v>59</v>
      </c>
      <c r="D15" s="5">
        <f>SUM(D16:D18)</f>
        <v>44661240</v>
      </c>
    </row>
    <row r="16" spans="1:4" s="8" customFormat="1" ht="30">
      <c r="A16" s="20">
        <v>7</v>
      </c>
      <c r="B16" s="24" t="s">
        <v>89</v>
      </c>
      <c r="C16" s="39" t="s">
        <v>107</v>
      </c>
      <c r="D16" s="2">
        <v>37604500</v>
      </c>
    </row>
    <row r="17" spans="1:4" s="8" customFormat="1" ht="30">
      <c r="A17" s="20">
        <v>8</v>
      </c>
      <c r="B17" s="24" t="s">
        <v>15</v>
      </c>
      <c r="C17" s="54" t="s">
        <v>32</v>
      </c>
      <c r="D17" s="3">
        <v>2527660</v>
      </c>
    </row>
    <row r="18" spans="1:4" s="8" customFormat="1" ht="30">
      <c r="A18" s="20">
        <v>9</v>
      </c>
      <c r="B18" s="19" t="s">
        <v>34</v>
      </c>
      <c r="C18" s="55" t="s">
        <v>31</v>
      </c>
      <c r="D18" s="4">
        <v>4529080</v>
      </c>
    </row>
    <row r="19" spans="1:4" s="8" customFormat="1" ht="15">
      <c r="A19" s="52">
        <v>10</v>
      </c>
      <c r="B19" s="15" t="s">
        <v>44</v>
      </c>
      <c r="C19" s="36" t="s">
        <v>58</v>
      </c>
      <c r="D19" s="7">
        <f>SUM(D20+D21)</f>
        <v>27790000</v>
      </c>
    </row>
    <row r="20" spans="1:4" s="8" customFormat="1" ht="15">
      <c r="A20" s="20">
        <v>11</v>
      </c>
      <c r="B20" s="21" t="s">
        <v>16</v>
      </c>
      <c r="C20" s="56" t="s">
        <v>1</v>
      </c>
      <c r="D20" s="4">
        <v>7790000</v>
      </c>
    </row>
    <row r="21" spans="1:4" s="8" customFormat="1" ht="15">
      <c r="A21" s="20">
        <v>12</v>
      </c>
      <c r="B21" s="21" t="s">
        <v>17</v>
      </c>
      <c r="C21" s="57" t="s">
        <v>0</v>
      </c>
      <c r="D21" s="4">
        <v>20000000</v>
      </c>
    </row>
    <row r="22" spans="1:4" s="8" customFormat="1" ht="15">
      <c r="A22" s="52">
        <v>13</v>
      </c>
      <c r="B22" s="25" t="s">
        <v>5</v>
      </c>
      <c r="C22" s="36" t="s">
        <v>57</v>
      </c>
      <c r="D22" s="6">
        <f>SUM(D23:D23)</f>
        <v>3450000</v>
      </c>
    </row>
    <row r="23" spans="1:4" s="8" customFormat="1" ht="63" customHeight="1">
      <c r="A23" s="20">
        <v>14</v>
      </c>
      <c r="B23" s="17" t="s">
        <v>19</v>
      </c>
      <c r="C23" s="58" t="s">
        <v>45</v>
      </c>
      <c r="D23" s="3">
        <v>3450000</v>
      </c>
    </row>
    <row r="24" spans="1:4" s="8" customFormat="1" ht="49.5" customHeight="1">
      <c r="A24" s="52">
        <v>15</v>
      </c>
      <c r="B24" s="26" t="s">
        <v>6</v>
      </c>
      <c r="C24" s="36" t="s">
        <v>63</v>
      </c>
      <c r="D24" s="7">
        <f>SUM(D25+D30)</f>
        <v>51141030</v>
      </c>
    </row>
    <row r="25" spans="1:4" s="8" customFormat="1" ht="111" customHeight="1">
      <c r="A25" s="20">
        <v>16</v>
      </c>
      <c r="B25" s="19" t="s">
        <v>9</v>
      </c>
      <c r="C25" s="59" t="s">
        <v>96</v>
      </c>
      <c r="D25" s="3">
        <f>SUM(D26:D29)</f>
        <v>46042800</v>
      </c>
    </row>
    <row r="26" spans="1:4" s="8" customFormat="1" ht="99" customHeight="1">
      <c r="A26" s="20">
        <v>17</v>
      </c>
      <c r="B26" s="27" t="s">
        <v>33</v>
      </c>
      <c r="C26" s="60" t="s">
        <v>10</v>
      </c>
      <c r="D26" s="3">
        <v>16802930</v>
      </c>
    </row>
    <row r="27" spans="1:4" s="8" customFormat="1" ht="91.5" customHeight="1">
      <c r="A27" s="20">
        <v>18</v>
      </c>
      <c r="B27" s="28" t="s">
        <v>20</v>
      </c>
      <c r="C27" s="61" t="s">
        <v>35</v>
      </c>
      <c r="D27" s="3">
        <v>2981070</v>
      </c>
    </row>
    <row r="28" spans="1:4" s="8" customFormat="1" ht="84" customHeight="1">
      <c r="A28" s="20">
        <v>19</v>
      </c>
      <c r="B28" s="28" t="s">
        <v>28</v>
      </c>
      <c r="C28" s="62" t="s">
        <v>97</v>
      </c>
      <c r="D28" s="3">
        <v>23000</v>
      </c>
    </row>
    <row r="29" spans="1:4" s="8" customFormat="1" ht="45">
      <c r="A29" s="20">
        <v>20</v>
      </c>
      <c r="B29" s="28" t="s">
        <v>36</v>
      </c>
      <c r="C29" s="63" t="s">
        <v>37</v>
      </c>
      <c r="D29" s="3">
        <f>27732420-1496620</f>
        <v>26235800</v>
      </c>
    </row>
    <row r="30" spans="1:4" s="8" customFormat="1" ht="95.25" customHeight="1">
      <c r="A30" s="20">
        <v>21</v>
      </c>
      <c r="B30" s="29" t="s">
        <v>11</v>
      </c>
      <c r="C30" s="39" t="s">
        <v>46</v>
      </c>
      <c r="D30" s="4">
        <f>SUM(D31:D32)</f>
        <v>5098230</v>
      </c>
    </row>
    <row r="31" spans="1:4" s="8" customFormat="1" ht="92.25" customHeight="1">
      <c r="A31" s="20">
        <v>22</v>
      </c>
      <c r="B31" s="18" t="s">
        <v>22</v>
      </c>
      <c r="C31" s="62" t="s">
        <v>38</v>
      </c>
      <c r="D31" s="4">
        <v>2501610</v>
      </c>
    </row>
    <row r="32" spans="1:4" s="8" customFormat="1" ht="123" customHeight="1">
      <c r="A32" s="20">
        <v>23</v>
      </c>
      <c r="B32" s="18" t="s">
        <v>117</v>
      </c>
      <c r="C32" s="63" t="s">
        <v>118</v>
      </c>
      <c r="D32" s="3">
        <f>1496620+1100000</f>
        <v>2596620</v>
      </c>
    </row>
    <row r="33" spans="1:4" s="8" customFormat="1" ht="30.75" customHeight="1">
      <c r="A33" s="52">
        <v>24</v>
      </c>
      <c r="B33" s="15" t="s">
        <v>7</v>
      </c>
      <c r="C33" s="36" t="s">
        <v>64</v>
      </c>
      <c r="D33" s="7">
        <f>+D34</f>
        <v>2782000</v>
      </c>
    </row>
    <row r="34" spans="1:4" s="8" customFormat="1" ht="30" customHeight="1">
      <c r="A34" s="20">
        <v>25</v>
      </c>
      <c r="B34" s="21" t="s">
        <v>25</v>
      </c>
      <c r="C34" s="56" t="s">
        <v>3</v>
      </c>
      <c r="D34" s="4">
        <v>2782000</v>
      </c>
    </row>
    <row r="35" spans="1:4" s="8" customFormat="1" ht="31.5" customHeight="1">
      <c r="A35" s="52">
        <v>26</v>
      </c>
      <c r="B35" s="15" t="s">
        <v>24</v>
      </c>
      <c r="C35" s="36" t="s">
        <v>111</v>
      </c>
      <c r="D35" s="7">
        <f>SUM(D36:D39)</f>
        <v>14519220</v>
      </c>
    </row>
    <row r="36" spans="1:4" s="8" customFormat="1" ht="33" customHeight="1">
      <c r="A36" s="20">
        <v>27</v>
      </c>
      <c r="B36" s="21" t="s">
        <v>119</v>
      </c>
      <c r="C36" s="56" t="s">
        <v>95</v>
      </c>
      <c r="D36" s="4">
        <v>3745190</v>
      </c>
    </row>
    <row r="37" spans="1:4" s="8" customFormat="1" ht="30">
      <c r="A37" s="20">
        <v>28</v>
      </c>
      <c r="B37" s="21" t="s">
        <v>120</v>
      </c>
      <c r="C37" s="39" t="s">
        <v>30</v>
      </c>
      <c r="D37" s="4">
        <v>635430</v>
      </c>
    </row>
    <row r="38" spans="1:4" s="8" customFormat="1" ht="30">
      <c r="A38" s="20">
        <v>29</v>
      </c>
      <c r="B38" s="21" t="s">
        <v>121</v>
      </c>
      <c r="C38" s="56" t="s">
        <v>95</v>
      </c>
      <c r="D38" s="4">
        <v>9455600</v>
      </c>
    </row>
    <row r="39" spans="1:4" s="8" customFormat="1" ht="30">
      <c r="A39" s="20">
        <v>30</v>
      </c>
      <c r="B39" s="21" t="s">
        <v>72</v>
      </c>
      <c r="C39" s="56" t="s">
        <v>70</v>
      </c>
      <c r="D39" s="4">
        <v>683000</v>
      </c>
    </row>
    <row r="40" spans="1:4" s="8" customFormat="1" ht="32.25" customHeight="1">
      <c r="A40" s="52">
        <v>31</v>
      </c>
      <c r="B40" s="15" t="s">
        <v>12</v>
      </c>
      <c r="C40" s="36" t="s">
        <v>65</v>
      </c>
      <c r="D40" s="7">
        <f>SUM(D41+D43)</f>
        <v>4124730</v>
      </c>
    </row>
    <row r="41" spans="1:4" s="8" customFormat="1" ht="94.5" customHeight="1">
      <c r="A41" s="20">
        <v>32</v>
      </c>
      <c r="B41" s="21" t="s">
        <v>21</v>
      </c>
      <c r="C41" s="64" t="s">
        <v>47</v>
      </c>
      <c r="D41" s="4">
        <f>SUM(D42:D42)</f>
        <v>3088600</v>
      </c>
    </row>
    <row r="42" spans="1:4" s="8" customFormat="1" ht="114.75" customHeight="1">
      <c r="A42" s="20">
        <v>33</v>
      </c>
      <c r="B42" s="30" t="s">
        <v>26</v>
      </c>
      <c r="C42" s="63" t="s">
        <v>39</v>
      </c>
      <c r="D42" s="3">
        <v>3088600</v>
      </c>
    </row>
    <row r="43" spans="1:4" s="8" customFormat="1" ht="33.75" customHeight="1">
      <c r="A43" s="20">
        <v>34</v>
      </c>
      <c r="B43" s="21" t="s">
        <v>23</v>
      </c>
      <c r="C43" s="56" t="s">
        <v>48</v>
      </c>
      <c r="D43" s="4">
        <f>SUM(D44:D46)</f>
        <v>1036130</v>
      </c>
    </row>
    <row r="44" spans="1:4" s="8" customFormat="1" ht="60">
      <c r="A44" s="20">
        <v>35</v>
      </c>
      <c r="B44" s="30" t="s">
        <v>55</v>
      </c>
      <c r="C44" s="65" t="s">
        <v>13</v>
      </c>
      <c r="D44" s="3">
        <v>750130</v>
      </c>
    </row>
    <row r="45" spans="1:4" s="8" customFormat="1" ht="60" customHeight="1">
      <c r="A45" s="20">
        <v>36</v>
      </c>
      <c r="B45" s="30" t="s">
        <v>27</v>
      </c>
      <c r="C45" s="65" t="s">
        <v>40</v>
      </c>
      <c r="D45" s="2">
        <v>236000</v>
      </c>
    </row>
    <row r="46" spans="1:4" s="8" customFormat="1" ht="99" customHeight="1">
      <c r="A46" s="20">
        <v>37</v>
      </c>
      <c r="B46" s="30" t="s">
        <v>74</v>
      </c>
      <c r="C46" s="1" t="s">
        <v>73</v>
      </c>
      <c r="D46" s="2">
        <v>50000</v>
      </c>
    </row>
    <row r="47" spans="1:4" s="8" customFormat="1" ht="15" customHeight="1">
      <c r="A47" s="52">
        <v>38</v>
      </c>
      <c r="B47" s="31" t="s">
        <v>8</v>
      </c>
      <c r="C47" s="36" t="s">
        <v>66</v>
      </c>
      <c r="D47" s="6">
        <v>739840</v>
      </c>
    </row>
    <row r="48" spans="1:4" s="8" customFormat="1" ht="15">
      <c r="A48" s="52">
        <v>39</v>
      </c>
      <c r="B48" s="15" t="s">
        <v>4</v>
      </c>
      <c r="C48" s="36" t="s">
        <v>67</v>
      </c>
      <c r="D48" s="5">
        <f>SUM(D49+D77)</f>
        <v>1003042335</v>
      </c>
    </row>
    <row r="49" spans="1:4" s="8" customFormat="1" ht="48" customHeight="1">
      <c r="A49" s="52">
        <v>40</v>
      </c>
      <c r="B49" s="15" t="s">
        <v>68</v>
      </c>
      <c r="C49" s="36" t="s">
        <v>69</v>
      </c>
      <c r="D49" s="6">
        <f>SUM(D50+D53+D59+D74)</f>
        <v>1002882335</v>
      </c>
    </row>
    <row r="50" spans="1:4" s="8" customFormat="1" ht="30">
      <c r="A50" s="52">
        <v>41</v>
      </c>
      <c r="B50" s="15" t="s">
        <v>76</v>
      </c>
      <c r="C50" s="36" t="s">
        <v>91</v>
      </c>
      <c r="D50" s="6">
        <f>SUM(D51+D52)</f>
        <v>324640000</v>
      </c>
    </row>
    <row r="51" spans="1:4" s="8" customFormat="1" ht="47.25" customHeight="1">
      <c r="A51" s="20">
        <v>42</v>
      </c>
      <c r="B51" s="21" t="s">
        <v>75</v>
      </c>
      <c r="C51" s="64" t="s">
        <v>123</v>
      </c>
      <c r="D51" s="3">
        <v>240264000</v>
      </c>
    </row>
    <row r="52" spans="1:4" s="8" customFormat="1" ht="30.75" customHeight="1">
      <c r="A52" s="20">
        <v>43</v>
      </c>
      <c r="B52" s="21" t="s">
        <v>110</v>
      </c>
      <c r="C52" s="64" t="s">
        <v>122</v>
      </c>
      <c r="D52" s="3">
        <v>84376000</v>
      </c>
    </row>
    <row r="53" spans="1:4" s="8" customFormat="1" ht="36" customHeight="1">
      <c r="A53" s="52">
        <v>44</v>
      </c>
      <c r="B53" s="15" t="s">
        <v>77</v>
      </c>
      <c r="C53" s="66" t="s">
        <v>41</v>
      </c>
      <c r="D53" s="6">
        <f>SUM(D54:D58)</f>
        <v>53833035</v>
      </c>
    </row>
    <row r="54" spans="1:5" s="35" customFormat="1" ht="45">
      <c r="A54" s="20">
        <v>45</v>
      </c>
      <c r="B54" s="19" t="s">
        <v>140</v>
      </c>
      <c r="C54" s="39" t="s">
        <v>141</v>
      </c>
      <c r="D54" s="37">
        <v>2083635</v>
      </c>
      <c r="E54" s="38"/>
    </row>
    <row r="55" spans="1:5" s="35" customFormat="1" ht="45">
      <c r="A55" s="20">
        <v>46</v>
      </c>
      <c r="B55" s="19" t="s">
        <v>112</v>
      </c>
      <c r="C55" s="39" t="s">
        <v>113</v>
      </c>
      <c r="D55" s="37">
        <v>20000000</v>
      </c>
      <c r="E55" s="38"/>
    </row>
    <row r="56" spans="1:7" s="35" customFormat="1" ht="49.5" customHeight="1">
      <c r="A56" s="20">
        <v>47</v>
      </c>
      <c r="B56" s="19" t="s">
        <v>128</v>
      </c>
      <c r="C56" s="39" t="s">
        <v>127</v>
      </c>
      <c r="D56" s="37">
        <v>21239000</v>
      </c>
      <c r="E56" s="38"/>
      <c r="G56" s="35" t="s">
        <v>129</v>
      </c>
    </row>
    <row r="57" spans="1:9" s="35" customFormat="1" ht="79.5" customHeight="1">
      <c r="A57" s="20">
        <v>48</v>
      </c>
      <c r="B57" s="19" t="s">
        <v>128</v>
      </c>
      <c r="C57" s="11" t="s">
        <v>131</v>
      </c>
      <c r="D57" s="37">
        <v>10389500</v>
      </c>
      <c r="E57" s="43"/>
      <c r="F57" s="43"/>
      <c r="G57" s="44">
        <v>1704153</v>
      </c>
      <c r="H57" s="45">
        <f>G57-D57</f>
        <v>-8685347</v>
      </c>
      <c r="I57" s="35" t="s">
        <v>129</v>
      </c>
    </row>
    <row r="58" spans="1:9" s="35" customFormat="1" ht="61.5" customHeight="1">
      <c r="A58" s="20">
        <v>49</v>
      </c>
      <c r="B58" s="19" t="s">
        <v>142</v>
      </c>
      <c r="C58" s="11" t="s">
        <v>139</v>
      </c>
      <c r="D58" s="37">
        <v>120900</v>
      </c>
      <c r="E58" s="43"/>
      <c r="F58" s="43"/>
      <c r="G58" s="44">
        <v>1704153</v>
      </c>
      <c r="H58" s="45">
        <f>G58-D58</f>
        <v>1583253</v>
      </c>
      <c r="I58" s="35" t="s">
        <v>129</v>
      </c>
    </row>
    <row r="59" spans="1:4" s="8" customFormat="1" ht="30">
      <c r="A59" s="52">
        <v>50</v>
      </c>
      <c r="B59" s="15" t="s">
        <v>78</v>
      </c>
      <c r="C59" s="66" t="s">
        <v>92</v>
      </c>
      <c r="D59" s="6">
        <f>SUM(D60:D73)</f>
        <v>585791000</v>
      </c>
    </row>
    <row r="60" spans="1:10" s="35" customFormat="1" ht="46.5" customHeight="1">
      <c r="A60" s="20">
        <v>51</v>
      </c>
      <c r="B60" s="19" t="s">
        <v>80</v>
      </c>
      <c r="C60" s="39" t="s">
        <v>137</v>
      </c>
      <c r="D60" s="40">
        <v>5284200</v>
      </c>
      <c r="J60" s="32"/>
    </row>
    <row r="61" spans="1:4" s="35" customFormat="1" ht="93.75" customHeight="1">
      <c r="A61" s="20">
        <v>52</v>
      </c>
      <c r="B61" s="19" t="s">
        <v>82</v>
      </c>
      <c r="C61" s="11" t="s">
        <v>99</v>
      </c>
      <c r="D61" s="40">
        <v>52000</v>
      </c>
    </row>
    <row r="62" spans="1:4" s="35" customFormat="1" ht="81" customHeight="1">
      <c r="A62" s="20">
        <v>53</v>
      </c>
      <c r="B62" s="19" t="s">
        <v>82</v>
      </c>
      <c r="C62" s="11" t="s">
        <v>102</v>
      </c>
      <c r="D62" s="40">
        <v>80865300</v>
      </c>
    </row>
    <row r="63" spans="1:4" s="35" customFormat="1" ht="96.75" customHeight="1">
      <c r="A63" s="20">
        <v>54</v>
      </c>
      <c r="B63" s="19" t="s">
        <v>82</v>
      </c>
      <c r="C63" s="11" t="s">
        <v>100</v>
      </c>
      <c r="D63" s="40">
        <v>200</v>
      </c>
    </row>
    <row r="64" spans="1:4" s="35" customFormat="1" ht="51" customHeight="1">
      <c r="A64" s="20">
        <v>55</v>
      </c>
      <c r="B64" s="19" t="s">
        <v>82</v>
      </c>
      <c r="C64" s="11" t="s">
        <v>101</v>
      </c>
      <c r="D64" s="40">
        <v>115200</v>
      </c>
    </row>
    <row r="65" spans="1:4" s="35" customFormat="1" ht="93" customHeight="1">
      <c r="A65" s="20">
        <v>56</v>
      </c>
      <c r="B65" s="19" t="s">
        <v>82</v>
      </c>
      <c r="C65" s="41" t="s">
        <v>116</v>
      </c>
      <c r="D65" s="40">
        <v>27000</v>
      </c>
    </row>
    <row r="66" spans="1:4" s="35" customFormat="1" ht="81.75" customHeight="1">
      <c r="A66" s="20">
        <v>57</v>
      </c>
      <c r="B66" s="19" t="s">
        <v>82</v>
      </c>
      <c r="C66" s="41" t="s">
        <v>114</v>
      </c>
      <c r="D66" s="40">
        <v>724900</v>
      </c>
    </row>
    <row r="67" spans="1:9" s="35" customFormat="1" ht="129" customHeight="1">
      <c r="A67" s="20">
        <v>58</v>
      </c>
      <c r="B67" s="19" t="s">
        <v>83</v>
      </c>
      <c r="C67" s="41" t="s">
        <v>105</v>
      </c>
      <c r="D67" s="40">
        <v>1252400</v>
      </c>
      <c r="I67" s="32"/>
    </row>
    <row r="68" spans="1:9" s="35" customFormat="1" ht="83.25" customHeight="1">
      <c r="A68" s="20">
        <v>59</v>
      </c>
      <c r="B68" s="19" t="s">
        <v>81</v>
      </c>
      <c r="C68" s="39" t="s">
        <v>98</v>
      </c>
      <c r="D68" s="40">
        <v>9400</v>
      </c>
      <c r="I68" s="32"/>
    </row>
    <row r="69" spans="1:4" s="35" customFormat="1" ht="48" customHeight="1">
      <c r="A69" s="20">
        <v>60</v>
      </c>
      <c r="B69" s="19" t="s">
        <v>133</v>
      </c>
      <c r="C69" s="11" t="s">
        <v>134</v>
      </c>
      <c r="D69" s="40">
        <v>13724600</v>
      </c>
    </row>
    <row r="70" spans="1:7" s="35" customFormat="1" ht="64.5" customHeight="1">
      <c r="A70" s="20">
        <v>61</v>
      </c>
      <c r="B70" s="19" t="s">
        <v>124</v>
      </c>
      <c r="C70" s="11" t="s">
        <v>125</v>
      </c>
      <c r="D70" s="40">
        <v>89500</v>
      </c>
      <c r="E70" s="33"/>
      <c r="F70" s="34"/>
      <c r="G70" s="35" t="s">
        <v>126</v>
      </c>
    </row>
    <row r="71" spans="1:4" s="35" customFormat="1" ht="45.75" customHeight="1">
      <c r="A71" s="20">
        <v>62</v>
      </c>
      <c r="B71" s="19" t="s">
        <v>115</v>
      </c>
      <c r="C71" s="41" t="s">
        <v>132</v>
      </c>
      <c r="D71" s="40">
        <v>486300</v>
      </c>
    </row>
    <row r="72" spans="1:9" s="35" customFormat="1" ht="126" customHeight="1">
      <c r="A72" s="20">
        <v>63</v>
      </c>
      <c r="B72" s="19" t="s">
        <v>79</v>
      </c>
      <c r="C72" s="41" t="s">
        <v>103</v>
      </c>
      <c r="D72" s="40">
        <v>241610000</v>
      </c>
      <c r="I72" s="32"/>
    </row>
    <row r="73" spans="1:9" s="35" customFormat="1" ht="80.25" customHeight="1">
      <c r="A73" s="20">
        <v>64</v>
      </c>
      <c r="B73" s="19" t="s">
        <v>79</v>
      </c>
      <c r="C73" s="11" t="s">
        <v>104</v>
      </c>
      <c r="D73" s="42">
        <v>241550000</v>
      </c>
      <c r="I73" s="32"/>
    </row>
    <row r="74" spans="1:4" s="8" customFormat="1" ht="15">
      <c r="A74" s="52">
        <v>65</v>
      </c>
      <c r="B74" s="15" t="s">
        <v>84</v>
      </c>
      <c r="C74" s="67" t="s">
        <v>18</v>
      </c>
      <c r="D74" s="6">
        <f>SUM(D75:D76)</f>
        <v>38618300</v>
      </c>
    </row>
    <row r="75" spans="1:9" s="35" customFormat="1" ht="81" customHeight="1">
      <c r="A75" s="20">
        <v>66</v>
      </c>
      <c r="B75" s="22" t="s">
        <v>130</v>
      </c>
      <c r="C75" s="41" t="s">
        <v>135</v>
      </c>
      <c r="D75" s="42">
        <v>16889500</v>
      </c>
      <c r="E75" s="43"/>
      <c r="F75" s="43"/>
      <c r="G75" s="44">
        <f>5839500-359400</f>
        <v>5480100</v>
      </c>
      <c r="H75" s="45">
        <f>G75-D75</f>
        <v>-11409400</v>
      </c>
      <c r="I75" s="35" t="s">
        <v>129</v>
      </c>
    </row>
    <row r="76" spans="1:10" s="35" customFormat="1" ht="123.75" customHeight="1">
      <c r="A76" s="20">
        <v>67</v>
      </c>
      <c r="B76" s="22" t="s">
        <v>136</v>
      </c>
      <c r="C76" s="41" t="s">
        <v>138</v>
      </c>
      <c r="D76" s="42">
        <v>21728800</v>
      </c>
      <c r="E76" s="43"/>
      <c r="F76" s="43"/>
      <c r="G76" s="44">
        <f>5839500-359400</f>
        <v>5480100</v>
      </c>
      <c r="H76" s="45">
        <f>G76-D76</f>
        <v>-16248700</v>
      </c>
      <c r="I76" s="35" t="s">
        <v>129</v>
      </c>
      <c r="J76" s="32"/>
    </row>
    <row r="77" spans="1:4" s="8" customFormat="1" ht="15">
      <c r="A77" s="52">
        <v>68</v>
      </c>
      <c r="B77" s="15" t="s">
        <v>94</v>
      </c>
      <c r="C77" s="67" t="s">
        <v>93</v>
      </c>
      <c r="D77" s="7">
        <f>SUM(D78:D79)</f>
        <v>160000</v>
      </c>
    </row>
    <row r="78" spans="1:4" s="8" customFormat="1" ht="30">
      <c r="A78" s="20">
        <v>69</v>
      </c>
      <c r="B78" s="21" t="s">
        <v>85</v>
      </c>
      <c r="C78" s="39" t="s">
        <v>29</v>
      </c>
      <c r="D78" s="4">
        <v>50000</v>
      </c>
    </row>
    <row r="79" spans="1:4" s="8" customFormat="1" ht="30">
      <c r="A79" s="20">
        <v>70</v>
      </c>
      <c r="B79" s="21" t="s">
        <v>86</v>
      </c>
      <c r="C79" s="39" t="s">
        <v>29</v>
      </c>
      <c r="D79" s="4">
        <v>110000</v>
      </c>
    </row>
    <row r="80" spans="1:4" s="8" customFormat="1" ht="15">
      <c r="A80" s="52">
        <v>71</v>
      </c>
      <c r="B80" s="53"/>
      <c r="C80" s="68" t="s">
        <v>2</v>
      </c>
      <c r="D80" s="7">
        <f>D10+D48</f>
        <v>1469332335</v>
      </c>
    </row>
  </sheetData>
  <sheetProtection/>
  <mergeCells count="5">
    <mergeCell ref="D8:D9"/>
    <mergeCell ref="C8:C9"/>
    <mergeCell ref="B8:B9"/>
    <mergeCell ref="A8:A9"/>
    <mergeCell ref="B6:D6"/>
  </mergeCells>
  <printOptions/>
  <pageMargins left="0.7874015748031497" right="0.5905511811023623" top="0.7874015748031497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userfin</cp:lastModifiedBy>
  <cp:lastPrinted>2021-05-18T04:01:47Z</cp:lastPrinted>
  <dcterms:created xsi:type="dcterms:W3CDTF">1999-08-31T09:18:08Z</dcterms:created>
  <dcterms:modified xsi:type="dcterms:W3CDTF">2021-05-18T04:02:40Z</dcterms:modified>
  <cp:category/>
  <cp:version/>
  <cp:contentType/>
  <cp:contentStatus/>
</cp:coreProperties>
</file>