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692" tabRatio="601" activeTab="0"/>
  </bookViews>
  <sheets>
    <sheet name="2020 год" sheetId="1" r:id="rId1"/>
  </sheets>
  <definedNames>
    <definedName name="_xlnm.Print_Titles" localSheetId="0">'2020 год'!$10:$11</definedName>
  </definedNames>
  <calcPr fullCalcOnLoad="1" fullPrecision="0"/>
</workbook>
</file>

<file path=xl/sharedStrings.xml><?xml version="1.0" encoding="utf-8"?>
<sst xmlns="http://schemas.openxmlformats.org/spreadsheetml/2006/main" count="172" uniqueCount="161">
  <si>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</si>
  <si>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</si>
  <si>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</si>
  <si>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</si>
  <si>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</si>
  <si>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</si>
  <si>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</si>
  <si>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</si>
  <si>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</si>
  <si>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</si>
  <si>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</si>
  <si>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</si>
  <si>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</si>
  <si>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</si>
  <si>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</si>
  <si>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</si>
  <si>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</si>
  <si>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</si>
  <si>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</si>
  <si>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</si>
  <si>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</si>
  <si>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</si>
  <si>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</si>
  <si>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</si>
  <si>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</si>
  <si>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</si>
  <si>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000 1 11 05034 04 0000 120</t>
  </si>
  <si>
    <t>Прочие безвозмездные поступления в бюджеты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</si>
  <si>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</si>
  <si>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</si>
  <si>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</si>
  <si>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</si>
  <si>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</si>
  <si>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</si>
  <si>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</si>
  <si>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</si>
  <si>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</si>
  <si>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</si>
  <si>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</si>
  <si>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</si>
  <si>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</si>
  <si>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</si>
  <si>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</si>
  <si>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</si>
  <si>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</si>
  <si>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</si>
  <si>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</si>
  <si>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</si>
  <si>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</si>
  <si>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</si>
  <si>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</si>
  <si>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</si>
  <si>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№ строки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</si>
  <si>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</si>
  <si>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</si>
  <si>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</si>
  <si>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</si>
  <si>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</si>
  <si>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</si>
  <si>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</si>
  <si>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</si>
  <si>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</si>
  <si>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</si>
  <si>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</si>
  <si>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</si>
  <si>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</si>
  <si>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</si>
  <si>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</si>
  <si>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</si>
  <si>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</si>
  <si>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ПРОЧИЕ НЕНАЛОГОВЫЕ ДОХОДЫ</t>
  </si>
  <si>
    <t>Приложение № 1</t>
  </si>
  <si>
    <t>919 1 13 02994 04 0000 130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</si>
  <si>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</si>
  <si>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</si>
  <si>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</si>
  <si>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919 2 02 15001 04 0000 150</t>
  </si>
  <si>
    <t>000 2 02 10000 00 0000 150</t>
  </si>
  <si>
    <t>000 2 02 20000 00 0000 150</t>
  </si>
  <si>
    <t>906 2 02 29999 04 0000 150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</si>
  <si>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</si>
  <si>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</si>
  <si>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</si>
  <si>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</si>
  <si>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</si>
  <si>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901 2 02 35250 04 0000 150</t>
  </si>
  <si>
    <t>906 2 02 30024 04 0000 150</t>
  </si>
  <si>
    <t>000 2 02 40000 00 0000 150</t>
  </si>
  <si>
    <t>906 2 07 04000 04 0000 150</t>
  </si>
  <si>
    <t>908 2 07 04000 04 0000 150</t>
  </si>
  <si>
    <t>182 1 01 02000 01 0000 110</t>
  </si>
  <si>
    <t>000 1 01 00000 00 0000 000</t>
  </si>
  <si>
    <t>182 1 05 01000 00 0000 110</t>
  </si>
  <si>
    <t>901 1 13 01994 04 0004 130</t>
  </si>
  <si>
    <t xml:space="preserve">Акцизы по подакцизным товарам (продукции), производимым на территории Российской Федерации 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</si>
  <si>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</si>
  <si>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</si>
  <si>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Дотации бюджетам городских округов на выравнивание бюджетной обеспеченности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</si>
  <si>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</si>
  <si>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</si>
  <si>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БЕЗВОЗМЕЗДНЫЕ ПОСТУПЛЕНИЯ</t>
  </si>
  <si>
    <t>000 2 07 00000 00 0000 000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</si>
  <si>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</si>
  <si>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</si>
  <si>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</si>
  <si>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</si>
  <si>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</si>
  <si>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</si>
  <si>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</si>
  <si>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</si>
  <si>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</si>
  <si>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</si>
  <si>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</si>
  <si>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</si>
  <si>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</si>
  <si>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</si>
  <si>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 xml:space="preserve"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 </t>
  </si>
  <si>
    <t>Прочие доходы от оказания платных услуг (работ) получателями средств бюджетов городских округов (плата за питание учащихся в казенных муниципальных общеобразовательных школах)</t>
  </si>
  <si>
    <t>Прочие доходы от оказания платных услуг (работ) получателями средств бюджетов городских округов (плата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</si>
  <si>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Годовые назначения 2020 год</t>
  </si>
  <si>
    <t>Доходы бюджетов городских округов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</si>
  <si>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</si>
  <si>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>(рублей)</t>
  </si>
  <si>
    <t>% исполнения к годовым назначе ниям</t>
  </si>
  <si>
    <t>ВСЕГО ДОХОДОВ</t>
  </si>
  <si>
    <t>000 2 19 60010 04 0000 150</t>
  </si>
  <si>
    <t>000 2 18 04 010 04 0000 150</t>
  </si>
  <si>
    <t>901 2 02 35462 04 0000 150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</si>
  <si>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</si>
  <si>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901 2 02 45424 04 0000150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</si>
  <si>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</si>
  <si>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901 2 02 49999 04 0000 150</t>
  </si>
  <si>
    <t>Прочие межбюджетные трансферты, передаваемые бюджетам городских округов</t>
  </si>
  <si>
    <t>906 2 02 49999 04 0000 150</t>
  </si>
  <si>
    <t>901 2 02 29999 04 0000 150</t>
  </si>
  <si>
    <t>Субсидии бюджетам городских округов на реализацию мероприятий по замене лифтов в многоквартирных домах</t>
  </si>
  <si>
    <t>908 2 02 29999 04 0000 150</t>
  </si>
  <si>
    <t>Субсидии на информатизацию муниципальных библиотек, в том числе комплектование книжных фондов (вкл. приобретение эл. версий книг и приобрет. (подписку) периодических изданий)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</si>
  <si>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</si>
  <si>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</si>
  <si>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901 1 14 06024 04 0000 430</t>
  </si>
  <si>
    <t>901 1 14 02042 04 0000 410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</si>
  <si>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</si>
  <si>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906 2 02 25304 04 0000 150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</si>
  <si>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</si>
  <si>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901 2 02 45303 04 0000150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</si>
  <si>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</si>
  <si>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908 2 02 49999 04 0000 150</t>
  </si>
  <si>
    <t xml:space="preserve">Исполнение бюджета по доходам городского округа Заречный </t>
  </si>
  <si>
    <t>за 2020 год</t>
  </si>
  <si>
    <t>Исполнение за 2020 год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</si>
  <si>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</si>
  <si>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от №</t>
  </si>
  <si>
    <t>Утверждено решением</t>
  </si>
  <si>
    <t>Думы городского округа</t>
  </si>
  <si>
    <t>000 1 17 01040 04 0000 180</t>
  </si>
  <si>
    <t>Прочие неналоговые доходы бюджетов городских округов</t>
  </si>
  <si>
    <t>000 1 17 05040 04 0000 180</t>
  </si>
  <si>
    <t>Невыясненные поступления, зачисляемые в бюджеты городских округов</t>
  </si>
  <si>
    <t>000 1 17 00000 00 0000 180</t>
  </si>
  <si>
    <t>Код классификации доходов бюджета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</si>
</sst>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9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left" vertical="top" wrapText="1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11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left" wrapText="1"/>
    </xf>
    <xf numFmtId="0" fontId="10" fillId="0" borderId="11" xfId="0" applyFont="1" applyBorder="1" applyAlignment="1">
      <alignment wrapText="1"/>
    </xf>
    <xf numFmtId="0" fontId="6" fillId="33" borderId="11" xfId="0" applyNumberFormat="1" applyFont="1" applyFill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4" fontId="9" fillId="33" borderId="10" xfId="60" applyNumberFormat="1" applyFont="1" applyFill="1" applyBorder="1" applyAlignment="1">
      <alignment horizontal="center"/>
    </xf>
    <xf numFmtId="4" fontId="9" fillId="33" borderId="11" xfId="60" applyNumberFormat="1" applyFont="1" applyFill="1" applyBorder="1" applyAlignment="1">
      <alignment horizontal="center"/>
    </xf>
    <xf numFmtId="4" fontId="8" fillId="33" borderId="10" xfId="60" applyNumberFormat="1" applyFont="1" applyFill="1" applyBorder="1" applyAlignment="1">
      <alignment horizontal="center"/>
    </xf>
    <xf numFmtId="4" fontId="9" fillId="33" borderId="13" xfId="60" applyNumberFormat="1" applyFont="1" applyFill="1" applyBorder="1" applyAlignment="1">
      <alignment horizontal="center"/>
    </xf>
    <xf numFmtId="4" fontId="8" fillId="33" borderId="13" xfId="60" applyNumberFormat="1" applyFont="1" applyFill="1" applyBorder="1" applyAlignment="1">
      <alignment horizontal="center"/>
    </xf>
    <xf numFmtId="4" fontId="8" fillId="33" borderId="11" xfId="60" applyNumberFormat="1" applyFont="1" applyFill="1" applyBorder="1" applyAlignment="1">
      <alignment horizontal="center"/>
    </xf>
    <xf numFmtId="4" fontId="8" fillId="0" borderId="11" xfId="6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wrapText="1"/>
    </xf>
    <xf numFmtId="0" fontId="6" fillId="0" borderId="11" xfId="0" applyNumberFormat="1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B16">
      <selection activeCell="M25" sqref="M25"/>
    </sheetView>
  </sheetViews>
  <sheetFormatPr defaultColWidth="9.00390625" defaultRowHeight="12.75"/>
  <cols>
    <col min="1" max="1" width="5.625" style="57" hidden="1" customWidth="1"/>
    <col min="2" max="2" width="23.50390625" style="56" customWidth="1"/>
    <col min="3" max="3" width="36.00390625" style="57" customWidth="1"/>
    <col min="4" max="4" width="14.25390625" style="57" customWidth="1"/>
    <col min="5" max="5" width="14.125" style="57" customWidth="1"/>
    <col min="6" max="6" width="11.50390625" style="58" customWidth="1"/>
    <col min="7" max="7" width="9.00390625" style="57" bestFit="1" customWidth="1"/>
    <col min="8" max="16384" width="8.875" style="57" customWidth="1"/>
  </cols>
  <sheetData>
    <row r="1" spans="3:6" ht="15">
      <c r="C1" s="5"/>
      <c r="D1" s="69" t="s">
        <v>71</v>
      </c>
      <c r="E1" s="69"/>
      <c r="F1" s="69"/>
    </row>
    <row r="2" spans="3:6" ht="15">
      <c r="C2" s="5"/>
      <c r="D2" s="69" t="s">
        <v>153</v>
      </c>
      <c r="E2" s="69"/>
      <c r="F2" s="69"/>
    </row>
    <row r="3" spans="3:6" ht="15">
      <c r="C3" s="5"/>
      <c r="D3" s="69" t="s">
        <v>154</v>
      </c>
      <c r="E3" s="69"/>
      <c r="F3" s="69"/>
    </row>
    <row r="4" ht="15">
      <c r="F4" s="5" t="s">
        <v>152</v>
      </c>
    </row>
    <row r="5" ht="12.75">
      <c r="F5" s="57"/>
    </row>
    <row r="6" spans="2:6" ht="13.5" customHeight="1">
      <c r="B6" s="70" t="s">
        <v>148</v>
      </c>
      <c r="C6" s="70"/>
      <c r="D6" s="70"/>
      <c r="E6" s="70"/>
      <c r="F6" s="70"/>
    </row>
    <row r="7" spans="2:6" ht="13.5" customHeight="1">
      <c r="B7" s="70" t="s">
        <v>149</v>
      </c>
      <c r="C7" s="70"/>
      <c r="D7" s="70"/>
      <c r="E7" s="70"/>
      <c r="F7" s="70"/>
    </row>
    <row r="8" spans="2:6" ht="13.5" customHeight="1">
      <c r="B8" s="55"/>
      <c r="C8" s="55"/>
      <c r="D8" s="55"/>
      <c r="E8" s="55"/>
      <c r="F8" s="55"/>
    </row>
    <row r="9" spans="3:6" ht="12.75">
      <c r="C9" s="59"/>
      <c r="D9" s="59"/>
      <c r="F9" s="60" t="s">
        <v>122</v>
      </c>
    </row>
    <row r="10" spans="1:6" s="61" customFormat="1" ht="16.5" customHeight="1">
      <c r="A10" s="71" t="s">
        <v>52</v>
      </c>
      <c r="B10" s="67" t="s">
        <v>160</v>
      </c>
      <c r="C10" s="67" t="s">
        <v>51</v>
      </c>
      <c r="D10" s="67" t="s">
        <v>119</v>
      </c>
      <c r="E10" s="67" t="s">
        <v>150</v>
      </c>
      <c r="F10" s="73" t="s">
        <v>123</v>
      </c>
    </row>
    <row r="11" spans="1:6" s="61" customFormat="1" ht="51.75" customHeight="1">
      <c r="A11" s="72"/>
      <c r="B11" s="68"/>
      <c r="C11" s="68"/>
      <c r="D11" s="68"/>
      <c r="E11" s="68"/>
      <c r="F11" s="74"/>
    </row>
    <row r="12" spans="1:6" ht="31.5" customHeight="1">
      <c r="A12" s="62">
        <v>1</v>
      </c>
      <c r="B12" s="6" t="s">
        <v>13</v>
      </c>
      <c r="C12" s="7" t="s">
        <v>58</v>
      </c>
      <c r="D12" s="32">
        <f>SUM(D13+D15+D17+D21+D24+D26+D34+D36+D44+D52+D53)</f>
        <v>491841362</v>
      </c>
      <c r="E12" s="33">
        <f>E13+E15+E17+E21+E24+E26+E34+E36+E44+E52+E53</f>
        <v>506559566.81</v>
      </c>
      <c r="F12" s="33">
        <f>E12/D12*100</f>
        <v>102.99</v>
      </c>
    </row>
    <row r="13" spans="1:6" ht="21" customHeight="1">
      <c r="A13" s="62">
        <v>2</v>
      </c>
      <c r="B13" s="6" t="s">
        <v>91</v>
      </c>
      <c r="C13" s="7" t="s">
        <v>59</v>
      </c>
      <c r="D13" s="33">
        <f>SUM(D14:D14)</f>
        <v>330784124</v>
      </c>
      <c r="E13" s="33">
        <f>SUM(E14:E14)</f>
        <v>348819744.15</v>
      </c>
      <c r="F13" s="33">
        <f aca="true" t="shared" si="0" ref="F13:F86">E13/D13*100</f>
        <v>105.45</v>
      </c>
    </row>
    <row r="14" spans="1:6" ht="18" customHeight="1">
      <c r="A14" s="62">
        <v>3</v>
      </c>
      <c r="B14" s="28" t="s">
        <v>90</v>
      </c>
      <c r="C14" s="7" t="s">
        <v>114</v>
      </c>
      <c r="D14" s="34">
        <v>330784124</v>
      </c>
      <c r="E14" s="37">
        <v>348819744.15</v>
      </c>
      <c r="F14" s="37">
        <f t="shared" si="0"/>
        <v>105.45</v>
      </c>
    </row>
    <row r="15" spans="1:6" ht="63" customHeight="1">
      <c r="A15" s="62">
        <v>4</v>
      </c>
      <c r="B15" s="8" t="s">
        <v>44</v>
      </c>
      <c r="C15" s="7" t="s">
        <v>60</v>
      </c>
      <c r="D15" s="35">
        <f>SUM(D16)</f>
        <v>16127680</v>
      </c>
      <c r="E15" s="35">
        <f>SUM(E16)</f>
        <v>15826232.34</v>
      </c>
      <c r="F15" s="33">
        <f t="shared" si="0"/>
        <v>98.13</v>
      </c>
    </row>
    <row r="16" spans="1:6" ht="46.5" customHeight="1">
      <c r="A16" s="62">
        <v>5</v>
      </c>
      <c r="B16" s="9" t="s">
        <v>54</v>
      </c>
      <c r="C16" s="4" t="s">
        <v>94</v>
      </c>
      <c r="D16" s="36">
        <v>16127680</v>
      </c>
      <c r="E16" s="37">
        <v>15826232.34</v>
      </c>
      <c r="F16" s="37">
        <f t="shared" si="0"/>
        <v>98.13</v>
      </c>
    </row>
    <row r="17" spans="1:6" ht="36" customHeight="1">
      <c r="A17" s="63">
        <v>6</v>
      </c>
      <c r="B17" s="8" t="s">
        <v>45</v>
      </c>
      <c r="C17" s="7" t="s">
        <v>57</v>
      </c>
      <c r="D17" s="35">
        <f>SUM(D18:D20)</f>
        <v>37075240.18</v>
      </c>
      <c r="E17" s="35">
        <f>SUM(E18:E20)</f>
        <v>37776596.36</v>
      </c>
      <c r="F17" s="33">
        <f t="shared" si="0"/>
        <v>101.89</v>
      </c>
    </row>
    <row r="18" spans="1:6" ht="46.5" customHeight="1">
      <c r="A18" s="63">
        <v>7</v>
      </c>
      <c r="B18" s="10" t="s">
        <v>92</v>
      </c>
      <c r="C18" s="4" t="s">
        <v>115</v>
      </c>
      <c r="D18" s="36">
        <v>22307826.45</v>
      </c>
      <c r="E18" s="37">
        <v>22591742.67</v>
      </c>
      <c r="F18" s="37">
        <f t="shared" si="0"/>
        <v>101.27</v>
      </c>
    </row>
    <row r="19" spans="1:6" ht="31.5" customHeight="1">
      <c r="A19" s="63">
        <v>8</v>
      </c>
      <c r="B19" s="10" t="s">
        <v>14</v>
      </c>
      <c r="C19" s="11" t="s">
        <v>29</v>
      </c>
      <c r="D19" s="37">
        <v>10727413.73</v>
      </c>
      <c r="E19" s="37">
        <v>10618725.32</v>
      </c>
      <c r="F19" s="37">
        <f t="shared" si="0"/>
        <v>98.99</v>
      </c>
    </row>
    <row r="20" spans="1:6" ht="44.25" customHeight="1">
      <c r="A20" s="63">
        <v>9</v>
      </c>
      <c r="B20" s="12" t="s">
        <v>31</v>
      </c>
      <c r="C20" s="13" t="s">
        <v>28</v>
      </c>
      <c r="D20" s="34">
        <v>4040000</v>
      </c>
      <c r="E20" s="37">
        <v>4566128.37</v>
      </c>
      <c r="F20" s="37">
        <f t="shared" si="0"/>
        <v>113.02</v>
      </c>
    </row>
    <row r="21" spans="1:6" ht="18" customHeight="1">
      <c r="A21" s="63">
        <v>10</v>
      </c>
      <c r="B21" s="6" t="s">
        <v>46</v>
      </c>
      <c r="C21" s="7" t="s">
        <v>56</v>
      </c>
      <c r="D21" s="32">
        <f>SUM(D22+D23)</f>
        <v>19304605</v>
      </c>
      <c r="E21" s="32">
        <f>SUM(E22+E23)</f>
        <v>19879416.03</v>
      </c>
      <c r="F21" s="33">
        <f t="shared" si="0"/>
        <v>102.98</v>
      </c>
    </row>
    <row r="22" spans="1:6" ht="21" customHeight="1">
      <c r="A22" s="63">
        <v>11</v>
      </c>
      <c r="B22" s="14" t="s">
        <v>15</v>
      </c>
      <c r="C22" s="1" t="s">
        <v>1</v>
      </c>
      <c r="D22" s="34">
        <v>7110000</v>
      </c>
      <c r="E22" s="37">
        <v>6902904.32</v>
      </c>
      <c r="F22" s="37">
        <f t="shared" si="0"/>
        <v>97.09</v>
      </c>
    </row>
    <row r="23" spans="1:6" ht="16.5" customHeight="1">
      <c r="A23" s="63">
        <v>12</v>
      </c>
      <c r="B23" s="14" t="s">
        <v>16</v>
      </c>
      <c r="C23" s="2" t="s">
        <v>0</v>
      </c>
      <c r="D23" s="34">
        <v>12194605</v>
      </c>
      <c r="E23" s="37">
        <v>12976511.71</v>
      </c>
      <c r="F23" s="37">
        <f t="shared" si="0"/>
        <v>106.41</v>
      </c>
    </row>
    <row r="24" spans="1:6" ht="18" customHeight="1">
      <c r="A24" s="63">
        <v>13</v>
      </c>
      <c r="B24" s="15" t="s">
        <v>4</v>
      </c>
      <c r="C24" s="7" t="s">
        <v>55</v>
      </c>
      <c r="D24" s="33">
        <f>SUM(D25:D25)</f>
        <v>3782457</v>
      </c>
      <c r="E24" s="33">
        <f>SUM(E25:E25)</f>
        <v>3886308.57</v>
      </c>
      <c r="F24" s="33">
        <f t="shared" si="0"/>
        <v>102.75</v>
      </c>
    </row>
    <row r="25" spans="1:6" ht="79.5" customHeight="1">
      <c r="A25" s="63">
        <v>14</v>
      </c>
      <c r="B25" s="9" t="s">
        <v>18</v>
      </c>
      <c r="C25" s="16" t="s">
        <v>47</v>
      </c>
      <c r="D25" s="37">
        <v>3782457</v>
      </c>
      <c r="E25" s="37">
        <v>3886308.57</v>
      </c>
      <c r="F25" s="37">
        <f t="shared" si="0"/>
        <v>102.75</v>
      </c>
    </row>
    <row r="26" spans="1:6" ht="92.25" customHeight="1">
      <c r="A26" s="63">
        <v>15</v>
      </c>
      <c r="B26" s="66" t="s">
        <v>5</v>
      </c>
      <c r="C26" s="17" t="s">
        <v>61</v>
      </c>
      <c r="D26" s="33">
        <f>SUM(D27+D32)</f>
        <v>39280887.89</v>
      </c>
      <c r="E26" s="33">
        <f>SUM(E27+E32)</f>
        <v>35939003.61</v>
      </c>
      <c r="F26" s="33">
        <f t="shared" si="0"/>
        <v>91.49</v>
      </c>
    </row>
    <row r="27" spans="1:6" ht="157.5" customHeight="1">
      <c r="A27" s="62">
        <v>16</v>
      </c>
      <c r="B27" s="12" t="s">
        <v>8</v>
      </c>
      <c r="C27" s="3" t="s">
        <v>103</v>
      </c>
      <c r="D27" s="37">
        <f>SUM(D28:D31)</f>
        <v>37153260.5</v>
      </c>
      <c r="E27" s="37">
        <f>SUM(E28:E31)</f>
        <v>33765431.55</v>
      </c>
      <c r="F27" s="37">
        <f t="shared" si="0"/>
        <v>90.88</v>
      </c>
    </row>
    <row r="28" spans="1:6" ht="136.5" customHeight="1">
      <c r="A28" s="63">
        <v>17</v>
      </c>
      <c r="B28" s="18" t="s">
        <v>30</v>
      </c>
      <c r="C28" s="52" t="s">
        <v>9</v>
      </c>
      <c r="D28" s="37">
        <v>11852460</v>
      </c>
      <c r="E28" s="37">
        <v>7941028.99</v>
      </c>
      <c r="F28" s="37">
        <f t="shared" si="0"/>
        <v>67</v>
      </c>
    </row>
    <row r="29" spans="1:6" ht="128.25" customHeight="1">
      <c r="A29" s="63">
        <v>18</v>
      </c>
      <c r="B29" s="19" t="s">
        <v>19</v>
      </c>
      <c r="C29" s="11" t="s">
        <v>32</v>
      </c>
      <c r="D29" s="37">
        <v>900000</v>
      </c>
      <c r="E29" s="37">
        <v>936415.18</v>
      </c>
      <c r="F29" s="37">
        <f t="shared" si="0"/>
        <v>104.05</v>
      </c>
    </row>
    <row r="30" spans="1:6" s="48" customFormat="1" ht="124.5" customHeight="1">
      <c r="A30" s="64">
        <v>19</v>
      </c>
      <c r="B30" s="30" t="s">
        <v>26</v>
      </c>
      <c r="C30" s="53" t="s">
        <v>104</v>
      </c>
      <c r="D30" s="38">
        <v>17425.5</v>
      </c>
      <c r="E30" s="38">
        <v>17425.5</v>
      </c>
      <c r="F30" s="38">
        <f t="shared" si="0"/>
        <v>100</v>
      </c>
    </row>
    <row r="31" spans="1:6" ht="63.75" customHeight="1">
      <c r="A31" s="63">
        <v>20</v>
      </c>
      <c r="B31" s="19" t="s">
        <v>33</v>
      </c>
      <c r="C31" s="4" t="s">
        <v>34</v>
      </c>
      <c r="D31" s="37">
        <v>24383375</v>
      </c>
      <c r="E31" s="37">
        <v>24870561.88</v>
      </c>
      <c r="F31" s="37">
        <f t="shared" si="0"/>
        <v>102</v>
      </c>
    </row>
    <row r="32" spans="1:6" ht="139.5" customHeight="1">
      <c r="A32" s="63">
        <v>21</v>
      </c>
      <c r="B32" s="20" t="s">
        <v>10</v>
      </c>
      <c r="C32" s="4" t="s">
        <v>48</v>
      </c>
      <c r="D32" s="34">
        <f>SUM(D33:D33)</f>
        <v>2127627.39</v>
      </c>
      <c r="E32" s="34">
        <f>SUM(E33:E33)</f>
        <v>2173572.06</v>
      </c>
      <c r="F32" s="37">
        <f t="shared" si="0"/>
        <v>102.16</v>
      </c>
    </row>
    <row r="33" spans="1:6" ht="138" customHeight="1">
      <c r="A33" s="63">
        <v>22</v>
      </c>
      <c r="B33" s="21" t="s">
        <v>21</v>
      </c>
      <c r="C33" s="3" t="s">
        <v>35</v>
      </c>
      <c r="D33" s="34">
        <v>2127627.39</v>
      </c>
      <c r="E33" s="37">
        <v>2173572.06</v>
      </c>
      <c r="F33" s="37">
        <f t="shared" si="0"/>
        <v>102.16</v>
      </c>
    </row>
    <row r="34" spans="1:6" ht="33" customHeight="1">
      <c r="A34" s="63">
        <v>23</v>
      </c>
      <c r="B34" s="6" t="s">
        <v>6</v>
      </c>
      <c r="C34" s="25" t="s">
        <v>62</v>
      </c>
      <c r="D34" s="32">
        <f>+D35</f>
        <v>2675150</v>
      </c>
      <c r="E34" s="32">
        <f>+E35</f>
        <v>2675237.93</v>
      </c>
      <c r="F34" s="33">
        <f t="shared" si="0"/>
        <v>100</v>
      </c>
    </row>
    <row r="35" spans="1:6" ht="34.5" customHeight="1">
      <c r="A35" s="63">
        <v>24</v>
      </c>
      <c r="B35" s="14" t="s">
        <v>24</v>
      </c>
      <c r="C35" s="1" t="s">
        <v>2</v>
      </c>
      <c r="D35" s="34">
        <v>2675150</v>
      </c>
      <c r="E35" s="37">
        <v>2675237.93</v>
      </c>
      <c r="F35" s="37">
        <f t="shared" si="0"/>
        <v>100</v>
      </c>
    </row>
    <row r="36" spans="1:6" ht="64.5" customHeight="1">
      <c r="A36" s="63">
        <v>25</v>
      </c>
      <c r="B36" s="6" t="s">
        <v>23</v>
      </c>
      <c r="C36" s="1" t="s">
        <v>63</v>
      </c>
      <c r="D36" s="32">
        <f>SUM(D37+D38+D42+D43)</f>
        <v>32081094.76</v>
      </c>
      <c r="E36" s="32">
        <f>SUM(E37+E38+E42+E43)</f>
        <v>30068550.18</v>
      </c>
      <c r="F36" s="33">
        <f t="shared" si="0"/>
        <v>93.73</v>
      </c>
    </row>
    <row r="37" spans="1:6" ht="93" customHeight="1">
      <c r="A37" s="63">
        <v>26</v>
      </c>
      <c r="B37" s="14" t="s">
        <v>93</v>
      </c>
      <c r="C37" s="1" t="s">
        <v>116</v>
      </c>
      <c r="D37" s="34">
        <v>2139222</v>
      </c>
      <c r="E37" s="37">
        <v>2036926</v>
      </c>
      <c r="F37" s="37">
        <f t="shared" si="0"/>
        <v>95.22</v>
      </c>
    </row>
    <row r="38" spans="1:6" ht="48" customHeight="1">
      <c r="A38" s="63">
        <v>27</v>
      </c>
      <c r="B38" s="14" t="s">
        <v>36</v>
      </c>
      <c r="C38" s="1" t="s">
        <v>102</v>
      </c>
      <c r="D38" s="34">
        <f>SUM(D39:D41)</f>
        <v>26480015.85</v>
      </c>
      <c r="E38" s="34">
        <f>SUM(E39:E41)</f>
        <v>24305624.27</v>
      </c>
      <c r="F38" s="37">
        <f t="shared" si="0"/>
        <v>91.79</v>
      </c>
    </row>
    <row r="39" spans="1:6" ht="141.75" customHeight="1">
      <c r="A39" s="63">
        <v>28</v>
      </c>
      <c r="B39" s="14" t="s">
        <v>37</v>
      </c>
      <c r="C39" s="27" t="s">
        <v>118</v>
      </c>
      <c r="D39" s="34">
        <v>22028697</v>
      </c>
      <c r="E39" s="37">
        <v>20263827.07</v>
      </c>
      <c r="F39" s="37">
        <f t="shared" si="0"/>
        <v>91.99</v>
      </c>
    </row>
    <row r="40" spans="1:6" ht="93.75" customHeight="1">
      <c r="A40" s="63">
        <v>29</v>
      </c>
      <c r="B40" s="14" t="s">
        <v>38</v>
      </c>
      <c r="C40" s="27" t="s">
        <v>117</v>
      </c>
      <c r="D40" s="34">
        <v>2759682</v>
      </c>
      <c r="E40" s="37">
        <v>2539260.76</v>
      </c>
      <c r="F40" s="37">
        <f t="shared" si="0"/>
        <v>92.01</v>
      </c>
    </row>
    <row r="41" spans="1:6" ht="93" customHeight="1">
      <c r="A41" s="63">
        <v>30</v>
      </c>
      <c r="B41" s="14" t="s">
        <v>39</v>
      </c>
      <c r="C41" s="1" t="s">
        <v>116</v>
      </c>
      <c r="D41" s="34">
        <v>1691636.85</v>
      </c>
      <c r="E41" s="37">
        <v>1502536.44</v>
      </c>
      <c r="F41" s="37">
        <f t="shared" si="0"/>
        <v>88.82</v>
      </c>
    </row>
    <row r="42" spans="1:6" ht="93.75" customHeight="1">
      <c r="A42" s="63">
        <v>31</v>
      </c>
      <c r="B42" s="14" t="s">
        <v>40</v>
      </c>
      <c r="C42" s="1" t="s">
        <v>116</v>
      </c>
      <c r="D42" s="34">
        <v>3374739</v>
      </c>
      <c r="E42" s="37">
        <v>3421654</v>
      </c>
      <c r="F42" s="37">
        <f t="shared" si="0"/>
        <v>101.39</v>
      </c>
    </row>
    <row r="43" spans="1:6" ht="33" customHeight="1">
      <c r="A43" s="63">
        <v>32</v>
      </c>
      <c r="B43" s="14" t="s">
        <v>72</v>
      </c>
      <c r="C43" s="1" t="s">
        <v>69</v>
      </c>
      <c r="D43" s="34">
        <v>87117.91</v>
      </c>
      <c r="E43" s="37">
        <v>304345.91</v>
      </c>
      <c r="F43" s="37">
        <f t="shared" si="0"/>
        <v>349.35</v>
      </c>
    </row>
    <row r="44" spans="1:6" ht="48" customHeight="1">
      <c r="A44" s="63">
        <v>33</v>
      </c>
      <c r="B44" s="6" t="s">
        <v>11</v>
      </c>
      <c r="C44" s="25" t="s">
        <v>64</v>
      </c>
      <c r="D44" s="32">
        <f>SUM(D45+D48)</f>
        <v>4185932</v>
      </c>
      <c r="E44" s="32">
        <f>SUM(E45+E48)</f>
        <v>4644942.25</v>
      </c>
      <c r="F44" s="33">
        <f t="shared" si="0"/>
        <v>110.97</v>
      </c>
    </row>
    <row r="45" spans="1:6" ht="141" customHeight="1">
      <c r="A45" s="63">
        <v>34</v>
      </c>
      <c r="B45" s="14" t="s">
        <v>20</v>
      </c>
      <c r="C45" s="22" t="s">
        <v>49</v>
      </c>
      <c r="D45" s="34">
        <f>D46+D47</f>
        <v>2993622</v>
      </c>
      <c r="E45" s="34">
        <f>E46+E47</f>
        <v>3452682.36</v>
      </c>
      <c r="F45" s="37">
        <f t="shared" si="0"/>
        <v>115.33</v>
      </c>
    </row>
    <row r="46" spans="1:6" ht="155.25" customHeight="1">
      <c r="A46" s="63">
        <v>35</v>
      </c>
      <c r="B46" s="23" t="s">
        <v>141</v>
      </c>
      <c r="C46" s="4" t="s">
        <v>142</v>
      </c>
      <c r="D46" s="37">
        <v>24152</v>
      </c>
      <c r="E46" s="37">
        <v>59671</v>
      </c>
      <c r="F46" s="37">
        <f>E46/D46*100</f>
        <v>247.06</v>
      </c>
    </row>
    <row r="47" spans="1:6" ht="171" customHeight="1">
      <c r="A47" s="63">
        <v>35</v>
      </c>
      <c r="B47" s="23" t="s">
        <v>25</v>
      </c>
      <c r="C47" s="4" t="s">
        <v>41</v>
      </c>
      <c r="D47" s="37">
        <v>2969470</v>
      </c>
      <c r="E47" s="37">
        <v>3393011.36</v>
      </c>
      <c r="F47" s="37">
        <f t="shared" si="0"/>
        <v>114.26</v>
      </c>
    </row>
    <row r="48" spans="1:6" ht="64.5" customHeight="1">
      <c r="A48" s="63">
        <v>36</v>
      </c>
      <c r="B48" s="14" t="s">
        <v>22</v>
      </c>
      <c r="C48" s="1" t="s">
        <v>50</v>
      </c>
      <c r="D48" s="34">
        <f>SUM(D49:D51)</f>
        <v>1192310</v>
      </c>
      <c r="E48" s="37">
        <f>SUM(E49:E51)</f>
        <v>1192259.89</v>
      </c>
      <c r="F48" s="37">
        <f t="shared" si="0"/>
        <v>100</v>
      </c>
    </row>
    <row r="49" spans="1:6" ht="92.25" customHeight="1">
      <c r="A49" s="63">
        <v>37</v>
      </c>
      <c r="B49" s="23" t="s">
        <v>53</v>
      </c>
      <c r="C49" s="1" t="s">
        <v>12</v>
      </c>
      <c r="D49" s="37">
        <v>1000000</v>
      </c>
      <c r="E49" s="37">
        <v>997001.8</v>
      </c>
      <c r="F49" s="37">
        <f t="shared" si="0"/>
        <v>99.7</v>
      </c>
    </row>
    <row r="50" spans="1:6" ht="99.75" customHeight="1">
      <c r="A50" s="63">
        <v>38</v>
      </c>
      <c r="B50" s="19" t="s">
        <v>140</v>
      </c>
      <c r="C50" s="11" t="s">
        <v>42</v>
      </c>
      <c r="D50" s="37">
        <v>166180</v>
      </c>
      <c r="E50" s="37">
        <v>166180</v>
      </c>
      <c r="F50" s="37">
        <f t="shared" si="0"/>
        <v>100</v>
      </c>
    </row>
    <row r="51" spans="1:6" ht="159" customHeight="1">
      <c r="A51" s="63">
        <v>39</v>
      </c>
      <c r="B51" s="23" t="s">
        <v>74</v>
      </c>
      <c r="C51" s="44" t="s">
        <v>73</v>
      </c>
      <c r="D51" s="36">
        <v>26130</v>
      </c>
      <c r="E51" s="37">
        <v>29078.09</v>
      </c>
      <c r="F51" s="37">
        <f t="shared" si="0"/>
        <v>111.28</v>
      </c>
    </row>
    <row r="52" spans="1:6" ht="33.75" customHeight="1">
      <c r="A52" s="63">
        <v>40</v>
      </c>
      <c r="B52" s="24" t="s">
        <v>7</v>
      </c>
      <c r="C52" s="17" t="s">
        <v>65</v>
      </c>
      <c r="D52" s="33">
        <v>4607145.17</v>
      </c>
      <c r="E52" s="33">
        <v>4533059.6</v>
      </c>
      <c r="F52" s="33">
        <f t="shared" si="0"/>
        <v>98.39</v>
      </c>
    </row>
    <row r="53" spans="1:6" ht="30.75" customHeight="1">
      <c r="A53" s="63">
        <v>41</v>
      </c>
      <c r="B53" s="6" t="s">
        <v>159</v>
      </c>
      <c r="C53" s="17" t="s">
        <v>70</v>
      </c>
      <c r="D53" s="32">
        <f>SUM(D54:D55)</f>
        <v>1937046</v>
      </c>
      <c r="E53" s="32">
        <f>SUM(E54:E55)</f>
        <v>2510475.79</v>
      </c>
      <c r="F53" s="33">
        <f t="shared" si="0"/>
        <v>129.6</v>
      </c>
    </row>
    <row r="54" spans="1:6" ht="45" customHeight="1">
      <c r="A54" s="63">
        <v>41</v>
      </c>
      <c r="B54" s="14" t="s">
        <v>155</v>
      </c>
      <c r="C54" s="22" t="s">
        <v>158</v>
      </c>
      <c r="D54" s="34">
        <v>0</v>
      </c>
      <c r="E54" s="37">
        <v>493656.05</v>
      </c>
      <c r="F54" s="37">
        <v>0</v>
      </c>
    </row>
    <row r="55" spans="1:6" ht="30.75" customHeight="1">
      <c r="A55" s="63">
        <v>41</v>
      </c>
      <c r="B55" s="14" t="s">
        <v>157</v>
      </c>
      <c r="C55" s="17" t="s">
        <v>156</v>
      </c>
      <c r="D55" s="34">
        <v>1937046</v>
      </c>
      <c r="E55" s="37">
        <v>2016819.74</v>
      </c>
      <c r="F55" s="37">
        <f>E55/D55*100</f>
        <v>104.12</v>
      </c>
    </row>
    <row r="56" spans="1:6" ht="29.25" customHeight="1">
      <c r="A56" s="63">
        <v>43</v>
      </c>
      <c r="B56" s="6" t="s">
        <v>3</v>
      </c>
      <c r="C56" s="7" t="s">
        <v>66</v>
      </c>
      <c r="D56" s="35">
        <f>SUM(D57+D86)</f>
        <v>1124724425</v>
      </c>
      <c r="E56" s="35">
        <f>SUM(E57+E86)+E89+E90</f>
        <v>1112667010.25</v>
      </c>
      <c r="F56" s="33">
        <f t="shared" si="0"/>
        <v>98.93</v>
      </c>
    </row>
    <row r="57" spans="1:6" ht="64.5" customHeight="1">
      <c r="A57" s="63">
        <v>44</v>
      </c>
      <c r="B57" s="29" t="s">
        <v>67</v>
      </c>
      <c r="C57" s="7" t="s">
        <v>68</v>
      </c>
      <c r="D57" s="33">
        <f>SUM(D58+D60+D67+D80)</f>
        <v>1121801925</v>
      </c>
      <c r="E57" s="33">
        <f>SUM(E58+E60+E67+E80)</f>
        <v>1119056062.75</v>
      </c>
      <c r="F57" s="33">
        <f t="shared" si="0"/>
        <v>99.76</v>
      </c>
    </row>
    <row r="58" spans="1:6" ht="33" customHeight="1">
      <c r="A58" s="63">
        <v>45</v>
      </c>
      <c r="B58" s="6" t="s">
        <v>77</v>
      </c>
      <c r="C58" s="7" t="s">
        <v>98</v>
      </c>
      <c r="D58" s="33">
        <f>SUM(D59)</f>
        <v>277612000</v>
      </c>
      <c r="E58" s="33">
        <v>277612000</v>
      </c>
      <c r="F58" s="33">
        <f t="shared" si="0"/>
        <v>100</v>
      </c>
    </row>
    <row r="59" spans="1:6" ht="46.5" customHeight="1">
      <c r="A59" s="63">
        <v>46</v>
      </c>
      <c r="B59" s="14" t="s">
        <v>76</v>
      </c>
      <c r="C59" s="22" t="s">
        <v>97</v>
      </c>
      <c r="D59" s="37">
        <v>277612000</v>
      </c>
      <c r="E59" s="37">
        <v>277612000</v>
      </c>
      <c r="F59" s="37">
        <f t="shared" si="0"/>
        <v>100</v>
      </c>
    </row>
    <row r="60" spans="1:6" ht="47.25" customHeight="1">
      <c r="A60" s="63">
        <v>47</v>
      </c>
      <c r="B60" s="6" t="s">
        <v>78</v>
      </c>
      <c r="C60" s="1" t="s">
        <v>43</v>
      </c>
      <c r="D60" s="33">
        <f>SUM(D61:D66)</f>
        <v>42274569</v>
      </c>
      <c r="E60" s="33">
        <f>SUM(E61:E66)</f>
        <v>40226117.74</v>
      </c>
      <c r="F60" s="33">
        <f t="shared" si="0"/>
        <v>95.15</v>
      </c>
    </row>
    <row r="61" spans="1:6" s="48" customFormat="1" ht="112.5" customHeight="1">
      <c r="A61" s="45">
        <v>49</v>
      </c>
      <c r="B61" s="14" t="s">
        <v>143</v>
      </c>
      <c r="C61" s="51" t="s">
        <v>144</v>
      </c>
      <c r="D61" s="38">
        <v>7355845</v>
      </c>
      <c r="E61" s="38">
        <v>5489092.1</v>
      </c>
      <c r="F61" s="37">
        <f>E61/D61*100</f>
        <v>74.62</v>
      </c>
    </row>
    <row r="62" spans="1:6" s="48" customFormat="1" ht="66" customHeight="1">
      <c r="A62" s="45">
        <v>49</v>
      </c>
      <c r="B62" s="14" t="s">
        <v>138</v>
      </c>
      <c r="C62" s="51" t="s">
        <v>139</v>
      </c>
      <c r="D62" s="38">
        <v>1406400</v>
      </c>
      <c r="E62" s="38">
        <v>1224701.64</v>
      </c>
      <c r="F62" s="37">
        <f t="shared" si="0"/>
        <v>87.08</v>
      </c>
    </row>
    <row r="63" spans="1:6" ht="125.25" customHeight="1">
      <c r="A63" s="63">
        <v>48</v>
      </c>
      <c r="B63" s="14" t="s">
        <v>79</v>
      </c>
      <c r="C63" s="25" t="s">
        <v>75</v>
      </c>
      <c r="D63" s="38">
        <v>1704153</v>
      </c>
      <c r="E63" s="38">
        <v>1704153</v>
      </c>
      <c r="F63" s="37">
        <f t="shared" si="0"/>
        <v>100</v>
      </c>
    </row>
    <row r="64" spans="1:6" ht="78" customHeight="1">
      <c r="A64" s="63">
        <v>49</v>
      </c>
      <c r="B64" s="14" t="s">
        <v>79</v>
      </c>
      <c r="C64" s="25" t="s">
        <v>95</v>
      </c>
      <c r="D64" s="38">
        <v>26867571</v>
      </c>
      <c r="E64" s="38">
        <v>26867571</v>
      </c>
      <c r="F64" s="37">
        <f t="shared" si="0"/>
        <v>100</v>
      </c>
    </row>
    <row r="65" spans="1:6" s="48" customFormat="1" ht="63" customHeight="1">
      <c r="A65" s="45">
        <v>50</v>
      </c>
      <c r="B65" s="14" t="s">
        <v>134</v>
      </c>
      <c r="C65" s="54" t="s">
        <v>135</v>
      </c>
      <c r="D65" s="38">
        <v>4860600</v>
      </c>
      <c r="E65" s="38">
        <v>4860600</v>
      </c>
      <c r="F65" s="37">
        <f t="shared" si="0"/>
        <v>100</v>
      </c>
    </row>
    <row r="66" spans="1:6" s="48" customFormat="1" ht="95.25" customHeight="1">
      <c r="A66" s="45"/>
      <c r="B66" s="14" t="s">
        <v>136</v>
      </c>
      <c r="C66" s="44" t="s">
        <v>137</v>
      </c>
      <c r="D66" s="38">
        <v>80000</v>
      </c>
      <c r="E66" s="38">
        <v>80000</v>
      </c>
      <c r="F66" s="37">
        <f t="shared" si="0"/>
        <v>100</v>
      </c>
    </row>
    <row r="67" spans="1:6" ht="31.5" customHeight="1">
      <c r="A67" s="63">
        <v>50</v>
      </c>
      <c r="B67" s="6" t="s">
        <v>80</v>
      </c>
      <c r="C67" s="1" t="s">
        <v>99</v>
      </c>
      <c r="D67" s="33">
        <f>SUM(D68:D79)</f>
        <v>569066800</v>
      </c>
      <c r="E67" s="33">
        <f>SUM(E68:E79)</f>
        <v>568519735.32</v>
      </c>
      <c r="F67" s="33">
        <f t="shared" si="0"/>
        <v>99.9</v>
      </c>
    </row>
    <row r="68" spans="1:6" s="48" customFormat="1" ht="75" customHeight="1">
      <c r="A68" s="64">
        <v>53</v>
      </c>
      <c r="B68" s="39" t="s">
        <v>82</v>
      </c>
      <c r="C68" s="43" t="s">
        <v>106</v>
      </c>
      <c r="D68" s="38">
        <v>6961000</v>
      </c>
      <c r="E68" s="38">
        <v>6961000</v>
      </c>
      <c r="F68" s="38">
        <f aca="true" t="shared" si="1" ref="F68:F75">E68/D68*100</f>
        <v>100</v>
      </c>
    </row>
    <row r="69" spans="1:6" s="48" customFormat="1" ht="110.25" customHeight="1">
      <c r="A69" s="64">
        <v>57</v>
      </c>
      <c r="B69" s="39" t="s">
        <v>84</v>
      </c>
      <c r="C69" s="42" t="s">
        <v>110</v>
      </c>
      <c r="D69" s="38">
        <v>82132000</v>
      </c>
      <c r="E69" s="38">
        <v>82132000</v>
      </c>
      <c r="F69" s="38">
        <f t="shared" si="1"/>
        <v>100</v>
      </c>
    </row>
    <row r="70" spans="1:6" s="48" customFormat="1" ht="126.75" customHeight="1">
      <c r="A70" s="64">
        <v>54</v>
      </c>
      <c r="B70" s="39" t="s">
        <v>84</v>
      </c>
      <c r="C70" s="42" t="s">
        <v>107</v>
      </c>
      <c r="D70" s="38">
        <v>49000</v>
      </c>
      <c r="E70" s="38">
        <v>49000</v>
      </c>
      <c r="F70" s="38">
        <f t="shared" si="1"/>
        <v>100</v>
      </c>
    </row>
    <row r="71" spans="1:6" s="48" customFormat="1" ht="138" customHeight="1">
      <c r="A71" s="64">
        <v>55</v>
      </c>
      <c r="B71" s="39" t="s">
        <v>84</v>
      </c>
      <c r="C71" s="42" t="s">
        <v>108</v>
      </c>
      <c r="D71" s="38">
        <v>200</v>
      </c>
      <c r="E71" s="38">
        <v>200</v>
      </c>
      <c r="F71" s="38">
        <f t="shared" si="1"/>
        <v>100</v>
      </c>
    </row>
    <row r="72" spans="1:6" s="48" customFormat="1" ht="79.5" customHeight="1">
      <c r="A72" s="64">
        <v>56</v>
      </c>
      <c r="B72" s="39" t="s">
        <v>84</v>
      </c>
      <c r="C72" s="42" t="s">
        <v>109</v>
      </c>
      <c r="D72" s="38">
        <v>115200</v>
      </c>
      <c r="E72" s="38">
        <v>115200</v>
      </c>
      <c r="F72" s="38">
        <f t="shared" si="1"/>
        <v>100</v>
      </c>
    </row>
    <row r="73" spans="1:6" s="48" customFormat="1" ht="108" customHeight="1">
      <c r="A73" s="64">
        <v>61</v>
      </c>
      <c r="B73" s="39" t="s">
        <v>84</v>
      </c>
      <c r="C73" s="41" t="s">
        <v>151</v>
      </c>
      <c r="D73" s="38">
        <v>724900</v>
      </c>
      <c r="E73" s="38">
        <v>717698</v>
      </c>
      <c r="F73" s="38">
        <f t="shared" si="1"/>
        <v>99.01</v>
      </c>
    </row>
    <row r="74" spans="1:6" s="48" customFormat="1" ht="186" customHeight="1">
      <c r="A74" s="64">
        <v>62</v>
      </c>
      <c r="B74" s="39" t="s">
        <v>86</v>
      </c>
      <c r="C74" s="40" t="s">
        <v>113</v>
      </c>
      <c r="D74" s="38">
        <v>1208500</v>
      </c>
      <c r="E74" s="38">
        <v>1208500</v>
      </c>
      <c r="F74" s="38">
        <f t="shared" si="1"/>
        <v>100</v>
      </c>
    </row>
    <row r="75" spans="1:6" s="48" customFormat="1" ht="109.5" customHeight="1">
      <c r="A75" s="64">
        <v>52</v>
      </c>
      <c r="B75" s="39" t="s">
        <v>83</v>
      </c>
      <c r="C75" s="43" t="s">
        <v>105</v>
      </c>
      <c r="D75" s="38">
        <v>5100</v>
      </c>
      <c r="E75" s="38">
        <v>0</v>
      </c>
      <c r="F75" s="38">
        <f t="shared" si="1"/>
        <v>0</v>
      </c>
    </row>
    <row r="76" spans="1:6" s="48" customFormat="1" ht="108" customHeight="1">
      <c r="A76" s="64">
        <v>51</v>
      </c>
      <c r="B76" s="39" t="s">
        <v>85</v>
      </c>
      <c r="C76" s="44" t="s">
        <v>96</v>
      </c>
      <c r="D76" s="38">
        <v>15116300</v>
      </c>
      <c r="E76" s="38">
        <v>14581537.32</v>
      </c>
      <c r="F76" s="38">
        <f t="shared" si="0"/>
        <v>96.46</v>
      </c>
    </row>
    <row r="77" spans="1:6" s="48" customFormat="1" ht="157.5" customHeight="1">
      <c r="A77" s="64">
        <v>63</v>
      </c>
      <c r="B77" s="39" t="s">
        <v>127</v>
      </c>
      <c r="C77" s="40" t="s">
        <v>128</v>
      </c>
      <c r="D77" s="38">
        <v>73800</v>
      </c>
      <c r="E77" s="38">
        <v>73800</v>
      </c>
      <c r="F77" s="38">
        <f>E77/D77*100</f>
        <v>100</v>
      </c>
    </row>
    <row r="78" spans="1:6" s="48" customFormat="1" ht="186" customHeight="1">
      <c r="A78" s="65">
        <v>58</v>
      </c>
      <c r="B78" s="39" t="s">
        <v>81</v>
      </c>
      <c r="C78" s="41" t="s">
        <v>111</v>
      </c>
      <c r="D78" s="38">
        <v>239223700</v>
      </c>
      <c r="E78" s="38">
        <v>239223700</v>
      </c>
      <c r="F78" s="38">
        <f aca="true" t="shared" si="2" ref="F78:F84">E78/D78*100</f>
        <v>100</v>
      </c>
    </row>
    <row r="79" spans="1:6" s="48" customFormat="1" ht="110.25" customHeight="1">
      <c r="A79" s="65">
        <v>59</v>
      </c>
      <c r="B79" s="39" t="s">
        <v>81</v>
      </c>
      <c r="C79" s="42" t="s">
        <v>112</v>
      </c>
      <c r="D79" s="38">
        <v>223457100</v>
      </c>
      <c r="E79" s="38">
        <v>223457100</v>
      </c>
      <c r="F79" s="38">
        <f t="shared" si="2"/>
        <v>100</v>
      </c>
    </row>
    <row r="80" spans="1:6" ht="20.25" customHeight="1">
      <c r="A80" s="63">
        <v>64</v>
      </c>
      <c r="B80" s="6" t="s">
        <v>87</v>
      </c>
      <c r="C80" s="26" t="s">
        <v>17</v>
      </c>
      <c r="D80" s="33">
        <f>SUM(D81:D85)</f>
        <v>232848556</v>
      </c>
      <c r="E80" s="33">
        <f>SUM(E81:E85)</f>
        <v>232698209.69</v>
      </c>
      <c r="F80" s="33">
        <f t="shared" si="2"/>
        <v>99.94</v>
      </c>
    </row>
    <row r="81" spans="1:6" s="48" customFormat="1" ht="126" customHeight="1">
      <c r="A81" s="45">
        <v>66</v>
      </c>
      <c r="B81" s="46" t="s">
        <v>145</v>
      </c>
      <c r="C81" s="47" t="s">
        <v>146</v>
      </c>
      <c r="D81" s="38">
        <v>5480100</v>
      </c>
      <c r="E81" s="38">
        <v>5329753.69</v>
      </c>
      <c r="F81" s="38">
        <f>E81/D81*100</f>
        <v>97.26</v>
      </c>
    </row>
    <row r="82" spans="1:6" s="48" customFormat="1" ht="127.5" customHeight="1">
      <c r="A82" s="45">
        <v>66</v>
      </c>
      <c r="B82" s="46" t="s">
        <v>129</v>
      </c>
      <c r="C82" s="47" t="s">
        <v>130</v>
      </c>
      <c r="D82" s="38">
        <v>70000000</v>
      </c>
      <c r="E82" s="38">
        <v>70000000</v>
      </c>
      <c r="F82" s="38">
        <f t="shared" si="2"/>
        <v>100</v>
      </c>
    </row>
    <row r="83" spans="1:6" s="48" customFormat="1" ht="45" customHeight="1">
      <c r="A83" s="45">
        <v>68</v>
      </c>
      <c r="B83" s="49" t="s">
        <v>131</v>
      </c>
      <c r="C83" s="50" t="s">
        <v>132</v>
      </c>
      <c r="D83" s="38">
        <v>146609456</v>
      </c>
      <c r="E83" s="38">
        <v>146609456</v>
      </c>
      <c r="F83" s="38">
        <f t="shared" si="2"/>
        <v>100</v>
      </c>
    </row>
    <row r="84" spans="1:6" s="48" customFormat="1" ht="45.75" customHeight="1">
      <c r="A84" s="45">
        <v>69</v>
      </c>
      <c r="B84" s="49" t="s">
        <v>133</v>
      </c>
      <c r="C84" s="50" t="s">
        <v>132</v>
      </c>
      <c r="D84" s="38">
        <v>9258200</v>
      </c>
      <c r="E84" s="38">
        <v>9258200</v>
      </c>
      <c r="F84" s="38">
        <f t="shared" si="2"/>
        <v>100</v>
      </c>
    </row>
    <row r="85" spans="1:6" s="48" customFormat="1" ht="45.75" customHeight="1">
      <c r="A85" s="45">
        <v>69</v>
      </c>
      <c r="B85" s="49" t="s">
        <v>147</v>
      </c>
      <c r="C85" s="50" t="s">
        <v>132</v>
      </c>
      <c r="D85" s="38">
        <v>1500800</v>
      </c>
      <c r="E85" s="38">
        <v>1500800</v>
      </c>
      <c r="F85" s="38">
        <f>E85/D85*100</f>
        <v>100</v>
      </c>
    </row>
    <row r="86" spans="1:6" ht="29.25" customHeight="1">
      <c r="A86" s="63">
        <v>65</v>
      </c>
      <c r="B86" s="6" t="s">
        <v>101</v>
      </c>
      <c r="C86" s="4" t="s">
        <v>100</v>
      </c>
      <c r="D86" s="32">
        <f>SUM(D87:D88)</f>
        <v>2922500</v>
      </c>
      <c r="E86" s="32">
        <f>SUM(E87:E88)</f>
        <v>2913480</v>
      </c>
      <c r="F86" s="33">
        <f t="shared" si="0"/>
        <v>99.69</v>
      </c>
    </row>
    <row r="87" spans="1:6" ht="33" customHeight="1">
      <c r="A87" s="63">
        <v>66</v>
      </c>
      <c r="B87" s="14" t="s">
        <v>88</v>
      </c>
      <c r="C87" s="4" t="s">
        <v>27</v>
      </c>
      <c r="D87" s="34">
        <v>1360500</v>
      </c>
      <c r="E87" s="37">
        <v>1360500</v>
      </c>
      <c r="F87" s="37">
        <f>E87/D87*100</f>
        <v>100</v>
      </c>
    </row>
    <row r="88" spans="1:6" ht="35.25" customHeight="1">
      <c r="A88" s="63">
        <v>67</v>
      </c>
      <c r="B88" s="14" t="s">
        <v>89</v>
      </c>
      <c r="C88" s="4" t="s">
        <v>27</v>
      </c>
      <c r="D88" s="34">
        <v>1562000</v>
      </c>
      <c r="E88" s="37">
        <v>1552980</v>
      </c>
      <c r="F88" s="37">
        <f>E88/D88*100</f>
        <v>99.42</v>
      </c>
    </row>
    <row r="89" spans="1:6" ht="60" customHeight="1">
      <c r="A89" s="63"/>
      <c r="B89" s="6" t="s">
        <v>126</v>
      </c>
      <c r="C89" s="4" t="s">
        <v>120</v>
      </c>
      <c r="D89" s="33">
        <v>0</v>
      </c>
      <c r="E89" s="33">
        <v>13434.55</v>
      </c>
      <c r="F89" s="33">
        <v>0</v>
      </c>
    </row>
    <row r="90" spans="1:6" ht="77.25" customHeight="1">
      <c r="A90" s="63"/>
      <c r="B90" s="6" t="s">
        <v>125</v>
      </c>
      <c r="C90" s="4" t="s">
        <v>121</v>
      </c>
      <c r="D90" s="33">
        <v>0</v>
      </c>
      <c r="E90" s="33">
        <v>-9315967.05</v>
      </c>
      <c r="F90" s="33">
        <v>0</v>
      </c>
    </row>
    <row r="91" spans="1:6" ht="18" customHeight="1">
      <c r="A91" s="62">
        <v>68</v>
      </c>
      <c r="B91" s="12"/>
      <c r="C91" s="31" t="s">
        <v>124</v>
      </c>
      <c r="D91" s="32">
        <f>D12+D56</f>
        <v>1616565787</v>
      </c>
      <c r="E91" s="32">
        <f>E12+E56</f>
        <v>1619226577.06</v>
      </c>
      <c r="F91" s="33">
        <f>E91/D91*100</f>
        <v>100.16</v>
      </c>
    </row>
  </sheetData>
  <sheetProtection/>
  <mergeCells count="11">
    <mergeCell ref="D10:D11"/>
    <mergeCell ref="C10:C11"/>
    <mergeCell ref="B10:B11"/>
    <mergeCell ref="D1:F1"/>
    <mergeCell ref="B6:F6"/>
    <mergeCell ref="B7:F7"/>
    <mergeCell ref="A10:A11"/>
    <mergeCell ref="D2:F2"/>
    <mergeCell ref="D3:F3"/>
    <mergeCell ref="E10:E11"/>
    <mergeCell ref="F10:F11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userfin</cp:lastModifiedBy>
  <cp:lastPrinted>2021-04-27T09:03:50Z</cp:lastPrinted>
  <dcterms:created xsi:type="dcterms:W3CDTF">1999-08-31T09:18:08Z</dcterms:created>
  <dcterms:modified xsi:type="dcterms:W3CDTF">2021-04-27T12:40:46Z</dcterms:modified>
  <cp:category/>
  <cp:version/>
  <cp:contentType/>
  <cp:contentStatus/>
</cp:coreProperties>
</file>