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9705" windowHeight="7305" activeTab="0"/>
  </bookViews>
  <sheets>
    <sheet name="1 полугодие" sheetId="1" r:id="rId1"/>
  </sheets>
  <definedNames>
    <definedName name="_xlnm.Print_Titles" localSheetId="0">'1 полугодие'!$9:$10</definedName>
    <definedName name="_xlnm.Print_Area" localSheetId="0">'1 полугодие'!$A$1:$E$116</definedName>
  </definedNames>
  <calcPr fullCalcOnLoad="1"/>
</workbook>
</file>

<file path=xl/sharedStrings.xml><?xml version="1.0" encoding="utf-8"?>
<sst xmlns="http://schemas.openxmlformats.org/spreadsheetml/2006/main" count="151" uniqueCount="137">
  <si>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</si>
  <si>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</si>
  <si>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</si>
  <si>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</si>
  <si>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</si>
  <si>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</si>
  <si>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</si>
  <si>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</si>
  <si>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</si>
  <si>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</si>
  <si>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</si>
  <si>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</si>
  <si>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</si>
  <si>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</si>
  <si>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</si>
  <si>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</si>
  <si>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</si>
  <si>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</si>
  <si>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</si>
  <si>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182 1 09 00000 00 0000 000</t>
  </si>
  <si>
    <t>ЗАДОЛЖЕННОСТЬ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</si>
  <si>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</si>
  <si>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</si>
  <si>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</si>
  <si>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</si>
  <si>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</si>
  <si>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</si>
  <si>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</si>
  <si>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</si>
  <si>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</si>
  <si>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</si>
  <si>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</si>
  <si>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</si>
  <si>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</si>
  <si>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</si>
  <si>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</si>
  <si>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ИТОГО  ДОХОДОВ</t>
  </si>
  <si>
    <t>Земельный налог по обязательствам до 2006г.</t>
  </si>
  <si>
    <t>% исполнения к годовым назначениям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</si>
  <si>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</si>
  <si>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</si>
  <si>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</si>
  <si>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</si>
  <si>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</si>
  <si>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182 1 09 04050 04 0000 110</t>
  </si>
  <si>
    <t>000 1 11 09000 00 0000 120</t>
  </si>
  <si>
    <t>Субсидии бюджетам субъектов РФ и муниципальных образований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</si>
  <si>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</si>
  <si>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</si>
  <si>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Дотации бюджетам субъектов РФ и муниципальных образований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</si>
  <si>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</si>
  <si>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Субсидии на организацию отдыха детей в каникулярное время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</si>
  <si>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</si>
  <si>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</si>
  <si>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</si>
  <si>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земел-х участков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</si>
  <si>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</si>
  <si>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по созданию административных комиссий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</si>
  <si>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</si>
  <si>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</si>
  <si>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</si>
  <si>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</si>
  <si>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000 2 07 04000 04 0000 180</t>
  </si>
  <si>
    <t>Налог, взимаемый в связи с применением патентной системы налогообложения, зачисляемый в бюджеты ГО</t>
  </si>
  <si>
    <t>182 1 09 07000 04 0000 110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</si>
  <si>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</si>
  <si>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</si>
  <si>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</si>
  <si>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</si>
  <si>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</si>
  <si>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</si>
  <si>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</si>
  <si>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</si>
  <si>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</si>
  <si>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</si>
  <si>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182 1 08 03010 01 1000 110</t>
  </si>
  <si>
    <t>048 1 12 01000 01 0000 120</t>
  </si>
  <si>
    <t>182 1 06 06032 04 0000 110</t>
  </si>
  <si>
    <t>182 1 06 06042 04 0000 110</t>
  </si>
  <si>
    <t>010 1 11 05026 04 0000 120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</si>
  <si>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</si>
  <si>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>Земельный налог с организаций</t>
  </si>
  <si>
    <t xml:space="preserve">Земельный налог с физических лиц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</si>
  <si>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</si>
  <si>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</si>
  <si>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901 1 08 07150 01 0000 110</t>
  </si>
  <si>
    <t>Прочие неналоговые доходы бюджетов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</si>
  <si>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</si>
  <si>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Прочие межбюджетные трансферты, передаваемые бюджетам городских округов</t>
  </si>
  <si>
    <t>Субвенции бюджетам городских округов на 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 (федеральные средства)</t>
  </si>
  <si>
    <t>906 2 02 29999 04 0000 151</t>
  </si>
  <si>
    <t>Субсидии на обеспечение питанием обучающихся в муниципальных общеобразовательных организациях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</si>
  <si>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</si>
  <si>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</si>
  <si>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000 2 02 15001 04 0000 151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</si>
  <si>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</si>
  <si>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000 2 02 10000 00 0000 151</t>
  </si>
  <si>
    <t>000 2 02 20000 00 0000 151</t>
  </si>
  <si>
    <t>000 2 02 30000 00 0000 151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</si>
  <si>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</si>
  <si>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</si>
  <si>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901 2 02 30022 04 0000 151</t>
  </si>
  <si>
    <t>901 2 02 30024 04 0000 151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</si>
  <si>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</si>
  <si>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906 2 02 39999 04 0000 151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</si>
  <si>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</si>
  <si>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</si>
  <si>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000 2 02 40000 00 0000 151</t>
  </si>
  <si>
    <t>906 2 07 04000 04 0000 180</t>
  </si>
  <si>
    <t>908 2 07 04000 04 0000 180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</si>
  <si>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</si>
  <si>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</si>
  <si>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000 2 19 60010 04 0000 151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</si>
  <si>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</si>
  <si>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 xml:space="preserve">Налог, взимаемый в связи с применением упрощенной системы налогообложения  </t>
  </si>
  <si>
    <t>182 1 05 01000 01 0000 110</t>
  </si>
  <si>
    <t>182 1 05 04000 02 0000 110</t>
  </si>
  <si>
    <t>901 1 11 07014 04 0000 120</t>
  </si>
  <si>
    <t>Доходы от перечисления части прибыли, остающейся после уплаты и иных обязательных платежей муниципальных унитарных предприятий, созданных городскими округами</t>
  </si>
  <si>
    <t>901 2 02 20051 04 0000 151</t>
  </si>
  <si>
    <t>Субсидии бюджетам городских округов на реализацию федеральных целевых программ (на проведение мероприятий по улучшению жилищных условий граждан, проживающих в сельской местности, в том числе молодых семей и молодых специалистов)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</si>
  <si>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(областные средства на создание муниципальных промышленных технопарков)
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</si>
  <si>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</si>
  <si>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(федеральные средства на создание муниципальных промышленных технопарков)
</t>
  </si>
  <si>
    <t>901 2 02 25527 04 0000 151</t>
  </si>
  <si>
    <t xml:space="preserve"> 901 2 02 35462 04 0000 151</t>
  </si>
  <si>
    <t>901 2 02 49999 04 0000 151</t>
  </si>
  <si>
    <t>906 2 02 49999 04 0000 151</t>
  </si>
  <si>
    <t>908 2 02 49999 04 0000 151</t>
  </si>
  <si>
    <t xml:space="preserve">    Исполнение бюджета по доходам городского округа Заречный</t>
  </si>
  <si>
    <t>за первое полугодие 2017 года</t>
  </si>
  <si>
    <t>Годовые назначения  2017 год (с корректировкой)</t>
  </si>
  <si>
    <t>Исполнение за 1 полугодие 2017 года</t>
  </si>
  <si>
    <t xml:space="preserve">                      от  31.08.2017 г. № 112-Р         </t>
  </si>
  <si>
    <t xml:space="preserve">                      Приложение № 1</t>
  </si>
  <si>
    <t xml:space="preserve">                      Утверждено решением </t>
  </si>
  <si>
    <t xml:space="preserve">                      Думы городского округа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</si>
</sst>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_р_._-;_-@_-"/>
    <numFmt numFmtId="178" formatCode="_-* #,##0.00_р_._-;\-* #,##0.00_р_._-;_-* &quot;-&quot;_р_._-;_-@_-"/>
  </numFmts>
  <fonts count="7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b/>
      <i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Arial Cyr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color indexed="10"/>
      <name val="Arial Cyr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Arial"/>
      <family val="2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b/>
      <sz val="12"/>
      <color rgb="FFFF0000"/>
      <name val="Arial Cyr"/>
      <family val="2"/>
    </font>
    <font>
      <b/>
      <sz val="12"/>
      <color rgb="FFFF0000"/>
      <name val="Times New Roman"/>
      <family val="1"/>
    </font>
    <font>
      <sz val="12"/>
      <color theme="1"/>
      <name val="Arial"/>
      <family val="2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 applyProtection="1">
      <alignment wrapText="1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 wrapText="1" shrinkToFit="1"/>
      <protection/>
    </xf>
    <xf numFmtId="0" fontId="3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3" fillId="0" borderId="13" xfId="0" applyFont="1" applyBorder="1" applyAlignment="1">
      <alignment horizontal="center"/>
    </xf>
    <xf numFmtId="170" fontId="9" fillId="0" borderId="14" xfId="60" applyNumberFormat="1" applyFont="1" applyBorder="1" applyAlignment="1">
      <alignment/>
    </xf>
    <xf numFmtId="43" fontId="9" fillId="0" borderId="15" xfId="60" applyNumberFormat="1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justify" vertical="top" wrapText="1"/>
    </xf>
    <xf numFmtId="170" fontId="22" fillId="0" borderId="0" xfId="60" applyNumberFormat="1" applyFont="1" applyBorder="1" applyAlignment="1">
      <alignment/>
    </xf>
    <xf numFmtId="43" fontId="9" fillId="0" borderId="0" xfId="60" applyFont="1" applyBorder="1" applyAlignment="1">
      <alignment/>
    </xf>
    <xf numFmtId="164" fontId="9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 vertical="top" wrapText="1"/>
    </xf>
    <xf numFmtId="43" fontId="9" fillId="0" borderId="0" xfId="6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170" fontId="5" fillId="0" borderId="0" xfId="6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 applyProtection="1">
      <alignment wrapText="1"/>
      <protection locked="0"/>
    </xf>
    <xf numFmtId="43" fontId="5" fillId="0" borderId="0" xfId="60" applyNumberFormat="1" applyFont="1" applyBorder="1" applyAlignment="1">
      <alignment/>
    </xf>
    <xf numFmtId="170" fontId="5" fillId="0" borderId="16" xfId="60" applyNumberFormat="1" applyFont="1" applyBorder="1" applyAlignment="1">
      <alignment/>
    </xf>
    <xf numFmtId="170" fontId="5" fillId="0" borderId="14" xfId="60" applyNumberFormat="1" applyFont="1" applyBorder="1" applyAlignment="1">
      <alignment/>
    </xf>
    <xf numFmtId="170" fontId="5" fillId="0" borderId="17" xfId="60" applyNumberFormat="1" applyFont="1" applyBorder="1" applyAlignment="1">
      <alignment/>
    </xf>
    <xf numFmtId="170" fontId="8" fillId="0" borderId="14" xfId="60" applyNumberFormat="1" applyFont="1" applyBorder="1" applyAlignment="1">
      <alignment/>
    </xf>
    <xf numFmtId="43" fontId="5" fillId="0" borderId="15" xfId="60" applyNumberFormat="1" applyFont="1" applyBorder="1" applyAlignment="1">
      <alignment/>
    </xf>
    <xf numFmtId="170" fontId="64" fillId="0" borderId="0" xfId="60" applyNumberFormat="1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170" fontId="65" fillId="0" borderId="0" xfId="60" applyNumberFormat="1" applyFont="1" applyBorder="1" applyAlignment="1">
      <alignment/>
    </xf>
    <xf numFmtId="0" fontId="13" fillId="0" borderId="0" xfId="0" applyFont="1" applyBorder="1" applyAlignment="1">
      <alignment horizontal="left" wrapText="1"/>
    </xf>
    <xf numFmtId="170" fontId="64" fillId="0" borderId="0" xfId="60" applyNumberFormat="1" applyFont="1" applyBorder="1" applyAlignment="1">
      <alignment horizontal="center"/>
    </xf>
    <xf numFmtId="170" fontId="9" fillId="0" borderId="0" xfId="60" applyNumberFormat="1" applyFont="1" applyBorder="1" applyAlignment="1">
      <alignment/>
    </xf>
    <xf numFmtId="0" fontId="7" fillId="0" borderId="0" xfId="0" applyNumberFormat="1" applyFont="1" applyBorder="1" applyAlignment="1">
      <alignment horizontal="justify" vertical="top" wrapText="1"/>
    </xf>
    <xf numFmtId="43" fontId="5" fillId="0" borderId="0" xfId="60" applyFont="1" applyBorder="1" applyAlignment="1">
      <alignment/>
    </xf>
    <xf numFmtId="0" fontId="19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70" fontId="9" fillId="0" borderId="15" xfId="60" applyNumberFormat="1" applyFont="1" applyBorder="1" applyAlignment="1">
      <alignment horizontal="center"/>
    </xf>
    <xf numFmtId="43" fontId="9" fillId="0" borderId="15" xfId="60" applyNumberFormat="1" applyFont="1" applyBorder="1" applyAlignment="1">
      <alignment/>
    </xf>
    <xf numFmtId="170" fontId="5" fillId="0" borderId="15" xfId="60" applyNumberFormat="1" applyFont="1" applyBorder="1" applyAlignment="1">
      <alignment/>
    </xf>
    <xf numFmtId="170" fontId="10" fillId="0" borderId="18" xfId="6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2" xfId="0" applyFont="1" applyBorder="1" applyAlignment="1">
      <alignment/>
    </xf>
    <xf numFmtId="170" fontId="16" fillId="33" borderId="17" xfId="60" applyNumberFormat="1" applyFont="1" applyFill="1" applyBorder="1" applyAlignment="1">
      <alignment horizontal="center"/>
    </xf>
    <xf numFmtId="170" fontId="16" fillId="33" borderId="23" xfId="60" applyNumberFormat="1" applyFont="1" applyFill="1" applyBorder="1" applyAlignment="1">
      <alignment horizontal="center"/>
    </xf>
    <xf numFmtId="170" fontId="16" fillId="33" borderId="14" xfId="60" applyNumberFormat="1" applyFont="1" applyFill="1" applyBorder="1" applyAlignment="1">
      <alignment horizontal="center"/>
    </xf>
    <xf numFmtId="0" fontId="3" fillId="0" borderId="24" xfId="0" applyFont="1" applyBorder="1" applyAlignment="1" applyProtection="1">
      <alignment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0" fontId="23" fillId="0" borderId="24" xfId="0" applyFont="1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7" fillId="0" borderId="24" xfId="0" applyFont="1" applyBorder="1" applyAlignment="1" applyProtection="1">
      <alignment wrapText="1"/>
      <protection locked="0"/>
    </xf>
    <xf numFmtId="0" fontId="23" fillId="0" borderId="24" xfId="0" applyFont="1" applyBorder="1" applyAlignment="1">
      <alignment horizontal="left" wrapText="1"/>
    </xf>
    <xf numFmtId="0" fontId="13" fillId="0" borderId="27" xfId="0" applyFont="1" applyBorder="1" applyAlignment="1">
      <alignment horizontal="left"/>
    </xf>
    <xf numFmtId="0" fontId="13" fillId="0" borderId="27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4" xfId="0" applyFont="1" applyBorder="1" applyAlignment="1" applyProtection="1">
      <alignment wrapText="1"/>
      <protection locked="0"/>
    </xf>
    <xf numFmtId="0" fontId="13" fillId="0" borderId="27" xfId="0" applyFont="1" applyBorder="1" applyAlignment="1">
      <alignment wrapText="1"/>
    </xf>
    <xf numFmtId="0" fontId="13" fillId="0" borderId="25" xfId="0" applyFont="1" applyBorder="1" applyAlignment="1" applyProtection="1">
      <alignment wrapText="1"/>
      <protection locked="0"/>
    </xf>
    <xf numFmtId="0" fontId="13" fillId="0" borderId="25" xfId="0" applyNumberFormat="1" applyFont="1" applyBorder="1" applyAlignment="1" applyProtection="1">
      <alignment wrapText="1"/>
      <protection locked="0"/>
    </xf>
    <xf numFmtId="0" fontId="13" fillId="0" borderId="28" xfId="0" applyFont="1" applyBorder="1" applyAlignment="1" applyProtection="1">
      <alignment wrapText="1"/>
      <protection locked="0"/>
    </xf>
    <xf numFmtId="0" fontId="12" fillId="0" borderId="21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43" fontId="6" fillId="0" borderId="0" xfId="0" applyNumberFormat="1" applyFont="1" applyAlignment="1">
      <alignment/>
    </xf>
    <xf numFmtId="164" fontId="5" fillId="0" borderId="19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0" fontId="23" fillId="0" borderId="15" xfId="0" applyNumberFormat="1" applyFont="1" applyBorder="1" applyAlignment="1">
      <alignment horizontal="left" wrapText="1"/>
    </xf>
    <xf numFmtId="0" fontId="23" fillId="0" borderId="15" xfId="0" applyNumberFormat="1" applyFont="1" applyBorder="1" applyAlignment="1">
      <alignment horizontal="left" vertical="top" wrapText="1"/>
    </xf>
    <xf numFmtId="0" fontId="23" fillId="0" borderId="15" xfId="0" applyNumberFormat="1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3" fillId="0" borderId="15" xfId="0" applyFont="1" applyBorder="1" applyAlignment="1">
      <alignment horizontal="left" wrapText="1"/>
    </xf>
    <xf numFmtId="0" fontId="23" fillId="0" borderId="15" xfId="0" applyFont="1" applyBorder="1" applyAlignment="1">
      <alignment wrapText="1"/>
    </xf>
    <xf numFmtId="170" fontId="9" fillId="0" borderId="15" xfId="60" applyNumberFormat="1" applyFont="1" applyBorder="1" applyAlignment="1">
      <alignment/>
    </xf>
    <xf numFmtId="43" fontId="5" fillId="0" borderId="31" xfId="60" applyNumberFormat="1" applyFont="1" applyBorder="1" applyAlignment="1">
      <alignment/>
    </xf>
    <xf numFmtId="43" fontId="9" fillId="0" borderId="14" xfId="60" applyNumberFormat="1" applyFont="1" applyBorder="1" applyAlignment="1">
      <alignment/>
    </xf>
    <xf numFmtId="43" fontId="5" fillId="0" borderId="14" xfId="60" applyNumberFormat="1" applyFont="1" applyBorder="1" applyAlignment="1">
      <alignment/>
    </xf>
    <xf numFmtId="43" fontId="16" fillId="33" borderId="14" xfId="60" applyNumberFormat="1" applyFont="1" applyFill="1" applyBorder="1" applyAlignment="1">
      <alignment horizontal="center"/>
    </xf>
    <xf numFmtId="43" fontId="9" fillId="0" borderId="14" xfId="60" applyNumberFormat="1" applyFont="1" applyBorder="1" applyAlignment="1">
      <alignment/>
    </xf>
    <xf numFmtId="43" fontId="8" fillId="0" borderId="14" xfId="60" applyNumberFormat="1" applyFont="1" applyBorder="1" applyAlignment="1">
      <alignment/>
    </xf>
    <xf numFmtId="0" fontId="7" fillId="0" borderId="15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170" fontId="9" fillId="0" borderId="15" xfId="60" applyNumberFormat="1" applyFont="1" applyBorder="1" applyAlignment="1">
      <alignment/>
    </xf>
    <xf numFmtId="0" fontId="7" fillId="0" borderId="15" xfId="0" applyFont="1" applyBorder="1" applyAlignment="1">
      <alignment horizontal="justify" vertical="top" wrapText="1"/>
    </xf>
    <xf numFmtId="170" fontId="5" fillId="0" borderId="15" xfId="60" applyNumberFormat="1" applyFont="1" applyBorder="1" applyAlignment="1">
      <alignment/>
    </xf>
    <xf numFmtId="0" fontId="12" fillId="0" borderId="16" xfId="0" applyFont="1" applyBorder="1" applyAlignment="1">
      <alignment horizontal="left" wrapText="1"/>
    </xf>
    <xf numFmtId="0" fontId="7" fillId="0" borderId="32" xfId="0" applyFont="1" applyBorder="1" applyAlignment="1">
      <alignment horizontal="justify" vertical="top" wrapText="1"/>
    </xf>
    <xf numFmtId="0" fontId="12" fillId="0" borderId="18" xfId="0" applyFont="1" applyBorder="1" applyAlignment="1">
      <alignment horizontal="left" wrapText="1"/>
    </xf>
    <xf numFmtId="164" fontId="5" fillId="0" borderId="33" xfId="0" applyNumberFormat="1" applyFont="1" applyBorder="1" applyAlignment="1">
      <alignment/>
    </xf>
    <xf numFmtId="0" fontId="13" fillId="0" borderId="18" xfId="0" applyFont="1" applyBorder="1" applyAlignment="1">
      <alignment horizontal="left" wrapText="1"/>
    </xf>
    <xf numFmtId="0" fontId="13" fillId="0" borderId="18" xfId="0" applyFont="1" applyBorder="1" applyAlignment="1">
      <alignment horizontal="center"/>
    </xf>
    <xf numFmtId="164" fontId="9" fillId="0" borderId="33" xfId="0" applyNumberFormat="1" applyFont="1" applyBorder="1" applyAlignment="1">
      <alignment/>
    </xf>
    <xf numFmtId="164" fontId="9" fillId="0" borderId="33" xfId="0" applyNumberFormat="1" applyFont="1" applyBorder="1" applyAlignment="1">
      <alignment/>
    </xf>
    <xf numFmtId="0" fontId="12" fillId="0" borderId="18" xfId="0" applyFont="1" applyBorder="1" applyAlignment="1">
      <alignment horizontal="left" wrapText="1"/>
    </xf>
    <xf numFmtId="0" fontId="7" fillId="0" borderId="18" xfId="0" applyFont="1" applyBorder="1" applyAlignment="1">
      <alignment horizontal="center"/>
    </xf>
    <xf numFmtId="164" fontId="5" fillId="0" borderId="33" xfId="0" applyNumberFormat="1" applyFont="1" applyBorder="1" applyAlignment="1">
      <alignment/>
    </xf>
    <xf numFmtId="170" fontId="9" fillId="0" borderId="34" xfId="60" applyNumberFormat="1" applyFont="1" applyBorder="1" applyAlignment="1">
      <alignment/>
    </xf>
    <xf numFmtId="43" fontId="5" fillId="0" borderId="30" xfId="60" applyNumberFormat="1" applyFont="1" applyBorder="1" applyAlignment="1">
      <alignment/>
    </xf>
    <xf numFmtId="0" fontId="66" fillId="0" borderId="30" xfId="0" applyFont="1" applyBorder="1" applyAlignment="1">
      <alignment horizontal="left" vertical="top" wrapText="1"/>
    </xf>
    <xf numFmtId="0" fontId="7" fillId="0" borderId="30" xfId="0" applyFont="1" applyBorder="1" applyAlignment="1" applyProtection="1">
      <alignment wrapText="1"/>
      <protection locked="0"/>
    </xf>
    <xf numFmtId="164" fontId="9" fillId="0" borderId="35" xfId="0" applyNumberFormat="1" applyFont="1" applyBorder="1" applyAlignment="1">
      <alignment/>
    </xf>
    <xf numFmtId="43" fontId="9" fillId="0" borderId="36" xfId="60" applyNumberFormat="1" applyFont="1" applyBorder="1" applyAlignment="1">
      <alignment/>
    </xf>
    <xf numFmtId="164" fontId="9" fillId="0" borderId="37" xfId="0" applyNumberFormat="1" applyFont="1" applyBorder="1" applyAlignment="1">
      <alignment/>
    </xf>
    <xf numFmtId="0" fontId="13" fillId="0" borderId="38" xfId="0" applyFont="1" applyBorder="1" applyAlignment="1">
      <alignment horizontal="left" wrapText="1"/>
    </xf>
    <xf numFmtId="0" fontId="13" fillId="33" borderId="38" xfId="0" applyFont="1" applyFill="1" applyBorder="1" applyAlignment="1">
      <alignment horizontal="left" vertical="top" wrapText="1"/>
    </xf>
    <xf numFmtId="0" fontId="13" fillId="33" borderId="38" xfId="0" applyFont="1" applyFill="1" applyBorder="1" applyAlignment="1">
      <alignment horizontal="left" wrapText="1"/>
    </xf>
    <xf numFmtId="0" fontId="13" fillId="33" borderId="13" xfId="0" applyFont="1" applyFill="1" applyBorder="1" applyAlignment="1">
      <alignment horizontal="center"/>
    </xf>
    <xf numFmtId="169" fontId="5" fillId="0" borderId="15" xfId="60" applyNumberFormat="1" applyFont="1" applyBorder="1" applyAlignment="1">
      <alignment/>
    </xf>
    <xf numFmtId="169" fontId="5" fillId="0" borderId="32" xfId="60" applyNumberFormat="1" applyFont="1" applyBorder="1" applyAlignment="1">
      <alignment/>
    </xf>
    <xf numFmtId="43" fontId="5" fillId="0" borderId="32" xfId="60" applyNumberFormat="1" applyFont="1" applyBorder="1" applyAlignment="1">
      <alignment/>
    </xf>
    <xf numFmtId="0" fontId="13" fillId="33" borderId="15" xfId="0" applyFont="1" applyFill="1" applyBorder="1" applyAlignment="1">
      <alignment horizontal="center"/>
    </xf>
    <xf numFmtId="170" fontId="16" fillId="33" borderId="15" xfId="60" applyNumberFormat="1" applyFont="1" applyFill="1" applyBorder="1" applyAlignment="1">
      <alignment horizontal="center"/>
    </xf>
    <xf numFmtId="170" fontId="67" fillId="33" borderId="38" xfId="60" applyNumberFormat="1" applyFont="1" applyFill="1" applyBorder="1" applyAlignment="1">
      <alignment horizontal="center"/>
    </xf>
    <xf numFmtId="43" fontId="9" fillId="0" borderId="15" xfId="60" applyNumberFormat="1" applyFont="1" applyBorder="1" applyAlignment="1">
      <alignment horizontal="center"/>
    </xf>
    <xf numFmtId="43" fontId="5" fillId="0" borderId="15" xfId="6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170" fontId="5" fillId="0" borderId="0" xfId="60" applyNumberFormat="1" applyFont="1" applyBorder="1" applyAlignment="1">
      <alignment/>
    </xf>
    <xf numFmtId="43" fontId="64" fillId="0" borderId="0" xfId="60" applyNumberFormat="1" applyFont="1" applyBorder="1" applyAlignment="1">
      <alignment/>
    </xf>
    <xf numFmtId="0" fontId="68" fillId="0" borderId="0" xfId="0" applyFont="1" applyBorder="1" applyAlignment="1">
      <alignment horizontal="left" wrapText="1"/>
    </xf>
    <xf numFmtId="0" fontId="69" fillId="0" borderId="0" xfId="0" applyNumberFormat="1" applyFont="1" applyBorder="1" applyAlignment="1">
      <alignment vertical="top" wrapText="1"/>
    </xf>
    <xf numFmtId="43" fontId="65" fillId="0" borderId="0" xfId="60" applyNumberFormat="1" applyFont="1" applyBorder="1" applyAlignment="1">
      <alignment/>
    </xf>
    <xf numFmtId="0" fontId="69" fillId="0" borderId="0" xfId="0" applyNumberFormat="1" applyFont="1" applyBorder="1" applyAlignment="1">
      <alignment wrapText="1"/>
    </xf>
    <xf numFmtId="43" fontId="64" fillId="0" borderId="0" xfId="60" applyNumberFormat="1" applyFont="1" applyBorder="1" applyAlignment="1">
      <alignment/>
    </xf>
    <xf numFmtId="0" fontId="68" fillId="0" borderId="0" xfId="0" applyFont="1" applyBorder="1" applyAlignment="1">
      <alignment horizontal="center"/>
    </xf>
    <xf numFmtId="0" fontId="69" fillId="0" borderId="0" xfId="0" applyNumberFormat="1" applyFont="1" applyBorder="1" applyAlignment="1">
      <alignment horizontal="left" wrapText="1"/>
    </xf>
    <xf numFmtId="0" fontId="70" fillId="0" borderId="0" xfId="0" applyFont="1" applyBorder="1" applyAlignment="1">
      <alignment horizontal="left" wrapText="1"/>
    </xf>
    <xf numFmtId="0" fontId="66" fillId="0" borderId="0" xfId="0" applyFont="1" applyBorder="1" applyAlignment="1">
      <alignment horizontal="justify" vertical="top" wrapText="1"/>
    </xf>
    <xf numFmtId="0" fontId="66" fillId="0" borderId="0" xfId="0" applyNumberFormat="1" applyFont="1" applyBorder="1" applyAlignment="1">
      <alignment horizontal="justify" vertical="top" wrapText="1"/>
    </xf>
    <xf numFmtId="170" fontId="65" fillId="0" borderId="0" xfId="60" applyNumberFormat="1" applyFont="1" applyBorder="1" applyAlignment="1">
      <alignment/>
    </xf>
    <xf numFmtId="0" fontId="71" fillId="0" borderId="0" xfId="0" applyFont="1" applyBorder="1" applyAlignment="1">
      <alignment wrapText="1"/>
    </xf>
    <xf numFmtId="43" fontId="65" fillId="0" borderId="0" xfId="60" applyNumberFormat="1" applyFont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Border="1" applyAlignment="1" applyProtection="1">
      <alignment wrapText="1"/>
      <protection locked="0"/>
    </xf>
    <xf numFmtId="0" fontId="12" fillId="0" borderId="40" xfId="0" applyFont="1" applyBorder="1" applyAlignment="1">
      <alignment horizontal="left" wrapText="1"/>
    </xf>
    <xf numFmtId="0" fontId="7" fillId="0" borderId="41" xfId="0" applyNumberFormat="1" applyFont="1" applyBorder="1" applyAlignment="1">
      <alignment horizontal="justify" vertical="top" wrapText="1"/>
    </xf>
    <xf numFmtId="43" fontId="9" fillId="0" borderId="41" xfId="60" applyNumberFormat="1" applyFont="1" applyBorder="1" applyAlignment="1">
      <alignment/>
    </xf>
    <xf numFmtId="0" fontId="65" fillId="0" borderId="42" xfId="0" applyFont="1" applyBorder="1" applyAlignment="1">
      <alignment/>
    </xf>
    <xf numFmtId="0" fontId="7" fillId="0" borderId="43" xfId="0" applyFont="1" applyBorder="1" applyAlignment="1" applyProtection="1">
      <alignment wrapText="1"/>
      <protection locked="0"/>
    </xf>
    <xf numFmtId="43" fontId="5" fillId="0" borderId="43" xfId="60" applyNumberFormat="1" applyFont="1" applyBorder="1" applyAlignment="1">
      <alignment/>
    </xf>
    <xf numFmtId="164" fontId="9" fillId="0" borderId="44" xfId="0" applyNumberFormat="1" applyFont="1" applyBorder="1" applyAlignment="1">
      <alignment/>
    </xf>
    <xf numFmtId="169" fontId="5" fillId="0" borderId="30" xfId="60" applyNumberFormat="1" applyFont="1" applyBorder="1" applyAlignment="1">
      <alignment/>
    </xf>
    <xf numFmtId="169" fontId="5" fillId="0" borderId="41" xfId="60" applyNumberFormat="1" applyFont="1" applyBorder="1" applyAlignment="1">
      <alignment/>
    </xf>
    <xf numFmtId="169" fontId="5" fillId="0" borderId="43" xfId="60" applyNumberFormat="1" applyFont="1" applyBorder="1" applyAlignment="1">
      <alignment/>
    </xf>
    <xf numFmtId="170" fontId="5" fillId="0" borderId="45" xfId="60" applyNumberFormat="1" applyFont="1" applyBorder="1" applyAlignment="1">
      <alignment/>
    </xf>
    <xf numFmtId="43" fontId="5" fillId="0" borderId="45" xfId="60" applyNumberFormat="1" applyFont="1" applyBorder="1" applyAlignment="1">
      <alignment/>
    </xf>
    <xf numFmtId="164" fontId="5" fillId="0" borderId="30" xfId="0" applyNumberFormat="1" applyFont="1" applyBorder="1" applyAlignment="1">
      <alignment/>
    </xf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Border="1" applyAlignment="1" applyProtection="1">
      <alignment horizontal="center" vertical="top" wrapText="1" shrinkToFit="1"/>
      <protection/>
    </xf>
    <xf numFmtId="0" fontId="14" fillId="0" borderId="12" xfId="0" applyFont="1" applyBorder="1" applyAlignment="1">
      <alignment horizontal="center" vertical="top" wrapText="1"/>
    </xf>
    <xf numFmtId="0" fontId="14" fillId="0" borderId="46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1" fillId="0" borderId="0" xfId="0" applyFont="1" applyBorder="1" applyAlignment="1" applyProtection="1">
      <alignment horizontal="center" wrapText="1" shrinkToFit="1"/>
      <protection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="75" zoomScaleNormal="75" zoomScalePageLayoutView="0" workbookViewId="0" topLeftCell="A1">
      <selection activeCell="A6" sqref="A6:E6"/>
    </sheetView>
  </sheetViews>
  <sheetFormatPr defaultColWidth="9.00390625" defaultRowHeight="12.75"/>
  <cols>
    <col min="1" max="1" width="26.375" style="1" customWidth="1"/>
    <col min="2" max="2" width="41.125" style="1" customWidth="1"/>
    <col min="3" max="3" width="20.25390625" style="0" customWidth="1"/>
    <col min="4" max="4" width="20.00390625" style="0" customWidth="1"/>
    <col min="5" max="5" width="6.875" style="0" customWidth="1"/>
    <col min="6" max="6" width="13.125" style="0" bestFit="1" customWidth="1"/>
  </cols>
  <sheetData>
    <row r="1" spans="1:11" ht="18" customHeight="1">
      <c r="A1" s="9"/>
      <c r="B1" s="9"/>
      <c r="C1" s="178" t="s">
        <v>134</v>
      </c>
      <c r="D1" s="179"/>
      <c r="E1" s="179"/>
      <c r="F1" s="15"/>
      <c r="G1" s="9"/>
      <c r="H1" s="9"/>
      <c r="I1" s="9"/>
      <c r="J1" s="9"/>
      <c r="K1" s="9"/>
    </row>
    <row r="2" spans="1:11" ht="19.5" customHeight="1">
      <c r="A2" s="3"/>
      <c r="B2" s="3"/>
      <c r="C2" s="178" t="s">
        <v>135</v>
      </c>
      <c r="D2" s="179"/>
      <c r="E2" s="179"/>
      <c r="F2" s="14"/>
      <c r="G2" s="3"/>
      <c r="H2" s="3"/>
      <c r="I2" s="3"/>
      <c r="J2" s="3"/>
      <c r="K2" s="3"/>
    </row>
    <row r="3" spans="1:11" ht="19.5" customHeight="1">
      <c r="A3" s="3"/>
      <c r="B3" s="2"/>
      <c r="C3" s="178" t="s">
        <v>136</v>
      </c>
      <c r="D3" s="179"/>
      <c r="E3" s="179"/>
      <c r="F3" s="14"/>
      <c r="G3" s="3"/>
      <c r="H3" s="3"/>
      <c r="I3" s="3"/>
      <c r="J3" s="3"/>
      <c r="K3" s="3"/>
    </row>
    <row r="4" spans="1:11" ht="20.25" customHeight="1">
      <c r="A4" s="3"/>
      <c r="B4" s="2"/>
      <c r="C4" s="178" t="s">
        <v>133</v>
      </c>
      <c r="D4" s="179"/>
      <c r="E4" s="179"/>
      <c r="F4" s="14"/>
      <c r="G4" s="3"/>
      <c r="H4" s="3"/>
      <c r="I4" s="3"/>
      <c r="J4" s="3"/>
      <c r="K4" s="3"/>
    </row>
    <row r="5" spans="1:11" ht="17.25" customHeight="1">
      <c r="A5" s="3"/>
      <c r="B5" s="2"/>
      <c r="C5" s="3"/>
      <c r="D5" s="6"/>
      <c r="E5" s="8"/>
      <c r="F5" s="7"/>
      <c r="G5" s="3"/>
      <c r="H5" s="3"/>
      <c r="I5" s="3"/>
      <c r="J5" s="3"/>
      <c r="K5" s="3"/>
    </row>
    <row r="6" spans="1:11" ht="26.25" customHeight="1">
      <c r="A6" s="172" t="s">
        <v>129</v>
      </c>
      <c r="B6" s="173"/>
      <c r="C6" s="173"/>
      <c r="D6" s="173"/>
      <c r="E6" s="173"/>
      <c r="F6" s="3"/>
      <c r="G6" s="3"/>
      <c r="H6" s="3"/>
      <c r="I6" s="175"/>
      <c r="J6" s="175"/>
      <c r="K6" s="175"/>
    </row>
    <row r="7" spans="1:11" ht="20.25" customHeight="1">
      <c r="A7" s="174" t="s">
        <v>130</v>
      </c>
      <c r="B7" s="173"/>
      <c r="C7" s="173"/>
      <c r="D7" s="173"/>
      <c r="E7" s="173"/>
      <c r="F7" s="176"/>
      <c r="G7" s="176"/>
      <c r="H7" s="176"/>
      <c r="I7" s="176"/>
      <c r="J7" s="176"/>
      <c r="K7" s="176"/>
    </row>
    <row r="8" spans="1:11" ht="18" customHeight="1" thickBot="1">
      <c r="A8" s="3"/>
      <c r="B8" s="3"/>
      <c r="C8" s="3"/>
      <c r="D8" s="3"/>
      <c r="E8" s="3"/>
      <c r="F8" s="3"/>
      <c r="G8" s="3"/>
      <c r="H8" s="3"/>
      <c r="I8" s="177"/>
      <c r="J8" s="177"/>
      <c r="K8" s="177"/>
    </row>
    <row r="9" spans="1:11" ht="156.75" customHeight="1" thickBot="1">
      <c r="A9" s="165" t="s">
        <v>53</v>
      </c>
      <c r="B9" s="166" t="s">
        <v>39</v>
      </c>
      <c r="C9" s="165" t="s">
        <v>131</v>
      </c>
      <c r="D9" s="167" t="s">
        <v>132</v>
      </c>
      <c r="E9" s="168" t="s">
        <v>38</v>
      </c>
      <c r="F9" s="9"/>
      <c r="G9" s="9"/>
      <c r="H9" s="9"/>
      <c r="I9" s="9"/>
      <c r="J9" s="9"/>
      <c r="K9" s="9"/>
    </row>
    <row r="10" spans="1:11" ht="13.5" thickBot="1">
      <c r="A10" s="10">
        <v>1</v>
      </c>
      <c r="B10" s="11">
        <v>2</v>
      </c>
      <c r="C10" s="169">
        <v>3</v>
      </c>
      <c r="D10" s="170">
        <v>4</v>
      </c>
      <c r="E10" s="171">
        <v>5</v>
      </c>
      <c r="F10" s="12"/>
      <c r="G10" s="12"/>
      <c r="H10" s="12"/>
      <c r="I10" s="12"/>
      <c r="J10" s="12"/>
      <c r="K10" s="12"/>
    </row>
    <row r="11" spans="1:11" ht="18.75" customHeight="1" thickBot="1">
      <c r="A11" s="13" t="s">
        <v>7</v>
      </c>
      <c r="B11" s="4" t="s">
        <v>8</v>
      </c>
      <c r="C11" s="162">
        <f>+C12+C14+C15+C19+C24+C27+C30+C39+C41+C42+C43+C44</f>
        <v>292078920</v>
      </c>
      <c r="D11" s="163">
        <f>+D12+D14+D15+D19+D24+D27+D30+D39+D41+D42+D43+D44</f>
        <v>139046736.26</v>
      </c>
      <c r="E11" s="164">
        <f>+D11/C11*100</f>
        <v>47.605878664574625</v>
      </c>
      <c r="F11" s="9"/>
      <c r="G11" s="9"/>
      <c r="H11" s="9"/>
      <c r="I11" s="9"/>
      <c r="J11" s="9"/>
      <c r="K11" s="9"/>
    </row>
    <row r="12" spans="1:11" ht="16.5" customHeight="1">
      <c r="A12" s="54" t="s">
        <v>9</v>
      </c>
      <c r="B12" s="66" t="s">
        <v>10</v>
      </c>
      <c r="C12" s="34">
        <f>SUM(C13:C13)</f>
        <v>104890000</v>
      </c>
      <c r="D12" s="93">
        <f>SUM(D13:D13)</f>
        <v>58955349.69</v>
      </c>
      <c r="E12" s="81">
        <f>+D12/C12*100</f>
        <v>56.2068354371246</v>
      </c>
      <c r="F12" s="9"/>
      <c r="G12" s="9"/>
      <c r="H12" s="9"/>
      <c r="I12" s="9"/>
      <c r="J12" s="9"/>
      <c r="K12" s="9"/>
    </row>
    <row r="13" spans="1:11" ht="19.5" customHeight="1">
      <c r="A13" s="56" t="s">
        <v>11</v>
      </c>
      <c r="B13" s="65" t="s">
        <v>4</v>
      </c>
      <c r="C13" s="17">
        <v>104890000</v>
      </c>
      <c r="D13" s="94">
        <v>58955349.69</v>
      </c>
      <c r="E13" s="82">
        <f aca="true" t="shared" si="0" ref="E13:E26">+D13/C13*100</f>
        <v>56.2068354371246</v>
      </c>
      <c r="F13" s="9"/>
      <c r="G13" s="9"/>
      <c r="H13" s="9"/>
      <c r="I13" s="9"/>
      <c r="J13" s="9"/>
      <c r="K13" s="9"/>
    </row>
    <row r="14" spans="1:11" ht="52.5" customHeight="1">
      <c r="A14" s="77" t="s">
        <v>66</v>
      </c>
      <c r="B14" s="67" t="s">
        <v>67</v>
      </c>
      <c r="C14" s="35">
        <v>5381000</v>
      </c>
      <c r="D14" s="95">
        <v>2906782.89</v>
      </c>
      <c r="E14" s="83">
        <f t="shared" si="0"/>
        <v>54.01938097007991</v>
      </c>
      <c r="F14" s="9"/>
      <c r="G14" s="9"/>
      <c r="H14" s="9"/>
      <c r="I14" s="9"/>
      <c r="J14" s="9"/>
      <c r="K14" s="9"/>
    </row>
    <row r="15" spans="1:11" ht="19.5" customHeight="1">
      <c r="A15" s="55" t="s">
        <v>12</v>
      </c>
      <c r="B15" s="63" t="s">
        <v>13</v>
      </c>
      <c r="C15" s="35">
        <f>SUM(C16:C18)</f>
        <v>28680000</v>
      </c>
      <c r="D15" s="95">
        <f>SUM(D16:D18)</f>
        <v>14852323.75</v>
      </c>
      <c r="E15" s="83">
        <f t="shared" si="0"/>
        <v>51.786345013947</v>
      </c>
      <c r="F15" s="9"/>
      <c r="G15" s="9"/>
      <c r="H15" s="9"/>
      <c r="I15" s="9"/>
      <c r="J15" s="9"/>
      <c r="K15" s="9"/>
    </row>
    <row r="16" spans="1:11" ht="63" customHeight="1">
      <c r="A16" s="78" t="s">
        <v>115</v>
      </c>
      <c r="B16" s="68" t="s">
        <v>114</v>
      </c>
      <c r="C16" s="60">
        <v>8260000</v>
      </c>
      <c r="D16" s="94">
        <v>5440130.26</v>
      </c>
      <c r="E16" s="82">
        <f t="shared" si="0"/>
        <v>65.8611411622276</v>
      </c>
      <c r="F16" s="9"/>
      <c r="G16" s="9"/>
      <c r="H16" s="9"/>
      <c r="I16" s="9"/>
      <c r="J16" s="9"/>
      <c r="K16" s="9"/>
    </row>
    <row r="17" spans="1:11" ht="45.75" customHeight="1">
      <c r="A17" s="56" t="s">
        <v>41</v>
      </c>
      <c r="B17" s="65" t="s">
        <v>14</v>
      </c>
      <c r="C17" s="17">
        <v>18100000</v>
      </c>
      <c r="D17" s="94">
        <v>7958387.26</v>
      </c>
      <c r="E17" s="82">
        <f t="shared" si="0"/>
        <v>43.96899038674033</v>
      </c>
      <c r="F17" s="80"/>
      <c r="G17" s="9"/>
      <c r="H17" s="9"/>
      <c r="I17" s="9"/>
      <c r="J17" s="9"/>
      <c r="K17" s="9"/>
    </row>
    <row r="18" spans="1:11" ht="72" customHeight="1">
      <c r="A18" s="56" t="s">
        <v>116</v>
      </c>
      <c r="B18" s="65" t="s">
        <v>63</v>
      </c>
      <c r="C18" s="17">
        <v>2320000</v>
      </c>
      <c r="D18" s="94">
        <v>1453806.23</v>
      </c>
      <c r="E18" s="82">
        <f t="shared" si="0"/>
        <v>62.664061637931034</v>
      </c>
      <c r="F18" s="9"/>
      <c r="G18" s="9"/>
      <c r="H18" s="9"/>
      <c r="I18" s="9"/>
      <c r="J18" s="9"/>
      <c r="K18" s="9"/>
    </row>
    <row r="19" spans="1:11" ht="25.5" customHeight="1">
      <c r="A19" s="55" t="s">
        <v>15</v>
      </c>
      <c r="B19" s="63" t="s">
        <v>16</v>
      </c>
      <c r="C19" s="35">
        <f>SUM(C20:C21)</f>
        <v>28100000</v>
      </c>
      <c r="D19" s="95">
        <f>SUM(D20:D21)</f>
        <v>10477548.92</v>
      </c>
      <c r="E19" s="84">
        <f t="shared" si="0"/>
        <v>37.28665096085409</v>
      </c>
      <c r="F19" s="9"/>
      <c r="G19" s="9"/>
      <c r="H19" s="9"/>
      <c r="I19" s="9"/>
      <c r="J19" s="9"/>
      <c r="K19" s="9"/>
    </row>
    <row r="20" spans="1:11" ht="28.5" customHeight="1">
      <c r="A20" s="56" t="s">
        <v>42</v>
      </c>
      <c r="B20" s="65" t="s">
        <v>5</v>
      </c>
      <c r="C20" s="17">
        <v>5100000</v>
      </c>
      <c r="D20" s="94">
        <v>1489362.08</v>
      </c>
      <c r="E20" s="82">
        <f t="shared" si="0"/>
        <v>29.20317803921569</v>
      </c>
      <c r="F20" s="9"/>
      <c r="G20" s="9"/>
      <c r="H20" s="9"/>
      <c r="I20" s="9"/>
      <c r="J20" s="9"/>
      <c r="K20" s="9"/>
    </row>
    <row r="21" spans="1:11" ht="24" customHeight="1">
      <c r="A21" s="56" t="s">
        <v>43</v>
      </c>
      <c r="B21" s="69" t="s">
        <v>6</v>
      </c>
      <c r="C21" s="61">
        <f>SUM(C22:C23)</f>
        <v>23000000</v>
      </c>
      <c r="D21" s="97">
        <f>SUM(D22:D23)</f>
        <v>8988186.84</v>
      </c>
      <c r="E21" s="85">
        <f t="shared" si="0"/>
        <v>39.079073217391304</v>
      </c>
      <c r="F21" s="9"/>
      <c r="G21" s="9"/>
      <c r="H21" s="9"/>
      <c r="I21" s="9"/>
      <c r="J21" s="9"/>
      <c r="K21" s="9"/>
    </row>
    <row r="22" spans="1:11" ht="26.25" customHeight="1">
      <c r="A22" s="57" t="s">
        <v>77</v>
      </c>
      <c r="B22" s="70" t="s">
        <v>81</v>
      </c>
      <c r="C22" s="62">
        <v>16000000</v>
      </c>
      <c r="D22" s="94">
        <v>7571589.88</v>
      </c>
      <c r="E22" s="82">
        <f t="shared" si="0"/>
        <v>47.32243675</v>
      </c>
      <c r="F22" s="9"/>
      <c r="G22" s="9"/>
      <c r="H22" s="9"/>
      <c r="I22" s="9"/>
      <c r="J22" s="9"/>
      <c r="K22" s="9"/>
    </row>
    <row r="23" spans="1:11" ht="24.75" customHeight="1">
      <c r="A23" s="57" t="s">
        <v>78</v>
      </c>
      <c r="B23" s="70" t="s">
        <v>82</v>
      </c>
      <c r="C23" s="60">
        <v>7000000</v>
      </c>
      <c r="D23" s="96">
        <v>1416596.96</v>
      </c>
      <c r="E23" s="82">
        <f t="shared" si="0"/>
        <v>20.23709942857143</v>
      </c>
      <c r="F23" s="9"/>
      <c r="G23" s="9"/>
      <c r="H23" s="9"/>
      <c r="I23" s="9"/>
      <c r="J23" s="9"/>
      <c r="K23" s="9"/>
    </row>
    <row r="24" spans="1:11" ht="22.5" customHeight="1">
      <c r="A24" s="55" t="s">
        <v>17</v>
      </c>
      <c r="B24" s="63" t="s">
        <v>18</v>
      </c>
      <c r="C24" s="35">
        <f>SUM(C25:C26)</f>
        <v>2550000</v>
      </c>
      <c r="D24" s="95">
        <f>SUM(D25:D26)</f>
        <v>1133829.74</v>
      </c>
      <c r="E24" s="82">
        <f t="shared" si="0"/>
        <v>44.46391137254902</v>
      </c>
      <c r="F24" s="9"/>
      <c r="G24" s="9"/>
      <c r="H24" s="9"/>
      <c r="I24" s="9"/>
      <c r="J24" s="9"/>
      <c r="K24" s="9"/>
    </row>
    <row r="25" spans="1:11" ht="85.5" customHeight="1">
      <c r="A25" s="57" t="s">
        <v>75</v>
      </c>
      <c r="B25" s="70" t="s">
        <v>83</v>
      </c>
      <c r="C25" s="60">
        <v>2400000</v>
      </c>
      <c r="D25" s="94">
        <v>1128829.74</v>
      </c>
      <c r="E25" s="82">
        <f t="shared" si="0"/>
        <v>47.034572499999996</v>
      </c>
      <c r="F25" s="9"/>
      <c r="G25" s="9"/>
      <c r="H25" s="9"/>
      <c r="I25" s="9"/>
      <c r="J25" s="9"/>
      <c r="K25" s="9"/>
    </row>
    <row r="26" spans="1:11" ht="51.75" customHeight="1">
      <c r="A26" s="79" t="s">
        <v>85</v>
      </c>
      <c r="B26" s="71" t="s">
        <v>84</v>
      </c>
      <c r="C26" s="62">
        <v>150000</v>
      </c>
      <c r="D26" s="97">
        <v>5000</v>
      </c>
      <c r="E26" s="85">
        <f t="shared" si="0"/>
        <v>3.3333333333333335</v>
      </c>
      <c r="F26" s="9"/>
      <c r="G26" s="9"/>
      <c r="H26" s="9"/>
      <c r="I26" s="9"/>
      <c r="J26" s="9"/>
      <c r="K26" s="9"/>
    </row>
    <row r="27" spans="1:11" ht="48.75" customHeight="1">
      <c r="A27" s="55" t="s">
        <v>19</v>
      </c>
      <c r="B27" s="63" t="s">
        <v>20</v>
      </c>
      <c r="C27" s="35">
        <f>SUM(C28:C29)</f>
        <v>0</v>
      </c>
      <c r="D27" s="35">
        <f>SUM(D28:D29)</f>
        <v>0</v>
      </c>
      <c r="E27" s="82"/>
      <c r="F27" s="9"/>
      <c r="G27" s="9"/>
      <c r="H27" s="9"/>
      <c r="I27" s="9"/>
      <c r="J27" s="9"/>
      <c r="K27" s="9"/>
    </row>
    <row r="28" spans="1:11" ht="40.5" customHeight="1">
      <c r="A28" s="56" t="s">
        <v>44</v>
      </c>
      <c r="B28" s="72" t="s">
        <v>37</v>
      </c>
      <c r="C28" s="17">
        <v>0</v>
      </c>
      <c r="D28" s="94">
        <v>0</v>
      </c>
      <c r="E28" s="82"/>
      <c r="F28" s="9"/>
      <c r="G28" s="9"/>
      <c r="H28" s="9"/>
      <c r="I28" s="9"/>
      <c r="J28" s="9"/>
      <c r="K28" s="9"/>
    </row>
    <row r="29" spans="1:11" ht="37.5" customHeight="1">
      <c r="A29" s="56" t="s">
        <v>64</v>
      </c>
      <c r="B29" s="72" t="s">
        <v>21</v>
      </c>
      <c r="C29" s="17">
        <v>0</v>
      </c>
      <c r="D29" s="95">
        <v>0</v>
      </c>
      <c r="E29" s="84"/>
      <c r="F29" s="9"/>
      <c r="G29" s="9"/>
      <c r="H29" s="9"/>
      <c r="I29" s="9"/>
      <c r="J29" s="9"/>
      <c r="K29" s="9"/>
    </row>
    <row r="30" spans="1:11" ht="58.5" customHeight="1">
      <c r="A30" s="55" t="s">
        <v>22</v>
      </c>
      <c r="B30" s="63" t="s">
        <v>23</v>
      </c>
      <c r="C30" s="35">
        <f>+C31+C38</f>
        <v>56877300</v>
      </c>
      <c r="D30" s="95">
        <f>+D31+D37+D38</f>
        <v>20169111.58</v>
      </c>
      <c r="E30" s="85">
        <f>+D30/C30*100</f>
        <v>35.460740189847265</v>
      </c>
      <c r="F30" s="9"/>
      <c r="G30" s="9"/>
      <c r="H30" s="9"/>
      <c r="I30" s="9"/>
      <c r="J30" s="9"/>
      <c r="K30" s="9"/>
    </row>
    <row r="31" spans="1:11" ht="150" customHeight="1">
      <c r="A31" s="56" t="s">
        <v>24</v>
      </c>
      <c r="B31" s="72" t="s">
        <v>54</v>
      </c>
      <c r="C31" s="17">
        <f>SUM(C32:C36)</f>
        <v>56621300</v>
      </c>
      <c r="D31" s="94">
        <f>SUM(D32:D36)</f>
        <v>20104678.04</v>
      </c>
      <c r="E31" s="85">
        <f aca="true" t="shared" si="1" ref="E31:E47">+D31/C31*100</f>
        <v>35.50727030287189</v>
      </c>
      <c r="F31" s="9"/>
      <c r="G31" s="9"/>
      <c r="H31" s="9"/>
      <c r="I31" s="9"/>
      <c r="J31" s="9"/>
      <c r="K31" s="9"/>
    </row>
    <row r="32" spans="1:11" ht="117" customHeight="1">
      <c r="A32" s="56" t="s">
        <v>68</v>
      </c>
      <c r="B32" s="73" t="s">
        <v>55</v>
      </c>
      <c r="C32" s="17">
        <v>28281900</v>
      </c>
      <c r="D32" s="97">
        <v>8240215.34</v>
      </c>
      <c r="E32" s="85">
        <f t="shared" si="1"/>
        <v>29.1360033802538</v>
      </c>
      <c r="F32" s="9"/>
      <c r="G32" s="9"/>
      <c r="H32" s="9"/>
      <c r="I32" s="9"/>
      <c r="J32" s="9"/>
      <c r="K32" s="9"/>
    </row>
    <row r="33" spans="1:11" ht="126" customHeight="1">
      <c r="A33" s="56" t="s">
        <v>69</v>
      </c>
      <c r="B33" s="74" t="s">
        <v>70</v>
      </c>
      <c r="C33" s="17">
        <v>798400</v>
      </c>
      <c r="D33" s="94">
        <v>132139.92</v>
      </c>
      <c r="E33" s="82">
        <f t="shared" si="1"/>
        <v>16.550591182364734</v>
      </c>
      <c r="F33" s="9"/>
      <c r="G33" s="9"/>
      <c r="H33" s="9"/>
      <c r="I33" s="9"/>
      <c r="J33" s="9"/>
      <c r="K33" s="9"/>
    </row>
    <row r="34" spans="1:11" ht="177.75" customHeight="1">
      <c r="A34" s="56" t="s">
        <v>79</v>
      </c>
      <c r="B34" s="75" t="s">
        <v>80</v>
      </c>
      <c r="C34" s="17">
        <v>2430000</v>
      </c>
      <c r="D34" s="94">
        <v>64531.36</v>
      </c>
      <c r="E34" s="82">
        <f t="shared" si="1"/>
        <v>2.655611522633745</v>
      </c>
      <c r="F34" s="9"/>
      <c r="G34" s="9"/>
      <c r="H34" s="9"/>
      <c r="I34" s="9"/>
      <c r="J34" s="9"/>
      <c r="K34" s="9"/>
    </row>
    <row r="35" spans="1:11" ht="99.75" customHeight="1">
      <c r="A35" s="56" t="s">
        <v>58</v>
      </c>
      <c r="B35" s="74" t="s">
        <v>71</v>
      </c>
      <c r="C35" s="17">
        <v>989200</v>
      </c>
      <c r="D35" s="94">
        <v>183644.06</v>
      </c>
      <c r="E35" s="82">
        <f t="shared" si="1"/>
        <v>18.56490699555196</v>
      </c>
      <c r="F35" s="9"/>
      <c r="G35" s="9"/>
      <c r="H35" s="9"/>
      <c r="I35" s="9"/>
      <c r="J35" s="9"/>
      <c r="K35" s="9"/>
    </row>
    <row r="36" spans="1:11" ht="50.25" customHeight="1">
      <c r="A36" s="56" t="s">
        <v>72</v>
      </c>
      <c r="B36" s="74" t="s">
        <v>73</v>
      </c>
      <c r="C36" s="17">
        <v>24121800</v>
      </c>
      <c r="D36" s="97">
        <v>11484147.36</v>
      </c>
      <c r="E36" s="82">
        <f t="shared" si="1"/>
        <v>47.6089983334577</v>
      </c>
      <c r="F36" s="9"/>
      <c r="G36" s="9"/>
      <c r="H36" s="9"/>
      <c r="I36" s="9"/>
      <c r="J36" s="9"/>
      <c r="K36" s="9"/>
    </row>
    <row r="37" spans="1:11" ht="85.5" customHeight="1">
      <c r="A37" s="109" t="s">
        <v>117</v>
      </c>
      <c r="B37" s="90" t="s">
        <v>118</v>
      </c>
      <c r="C37" s="17">
        <v>0</v>
      </c>
      <c r="D37" s="94">
        <v>1986.13</v>
      </c>
      <c r="E37" s="82"/>
      <c r="F37" s="9"/>
      <c r="G37" s="9"/>
      <c r="H37" s="9"/>
      <c r="I37" s="9"/>
      <c r="J37" s="9"/>
      <c r="K37" s="9"/>
    </row>
    <row r="38" spans="1:11" ht="129.75" customHeight="1">
      <c r="A38" s="56" t="s">
        <v>45</v>
      </c>
      <c r="B38" s="72" t="s">
        <v>65</v>
      </c>
      <c r="C38" s="17">
        <v>256000</v>
      </c>
      <c r="D38" s="97">
        <v>62447.41</v>
      </c>
      <c r="E38" s="82">
        <f t="shared" si="1"/>
        <v>24.393519531250003</v>
      </c>
      <c r="F38" s="9"/>
      <c r="G38" s="9"/>
      <c r="H38" s="9"/>
      <c r="I38" s="9"/>
      <c r="J38" s="9"/>
      <c r="K38" s="9"/>
    </row>
    <row r="39" spans="1:11" ht="37.5" customHeight="1">
      <c r="A39" s="55" t="s">
        <v>25</v>
      </c>
      <c r="B39" s="63" t="s">
        <v>26</v>
      </c>
      <c r="C39" s="35">
        <f>SUM(C40:C40)</f>
        <v>399000</v>
      </c>
      <c r="D39" s="95">
        <f>SUM(D40:D40)</f>
        <v>726809.87</v>
      </c>
      <c r="E39" s="85">
        <f t="shared" si="1"/>
        <v>182.15786215538847</v>
      </c>
      <c r="F39" s="9"/>
      <c r="G39" s="9"/>
      <c r="H39" s="9"/>
      <c r="I39" s="9"/>
      <c r="J39" s="9"/>
      <c r="K39" s="9"/>
    </row>
    <row r="40" spans="1:11" ht="33.75" customHeight="1">
      <c r="A40" s="56" t="s">
        <v>76</v>
      </c>
      <c r="B40" s="72" t="s">
        <v>27</v>
      </c>
      <c r="C40" s="17">
        <v>399000</v>
      </c>
      <c r="D40" s="97">
        <v>726809.87</v>
      </c>
      <c r="E40" s="84">
        <f>+D40/C40*100</f>
        <v>182.15786215538847</v>
      </c>
      <c r="F40" s="9"/>
      <c r="G40" s="9"/>
      <c r="H40" s="9"/>
      <c r="I40" s="9"/>
      <c r="J40" s="9"/>
      <c r="K40" s="9"/>
    </row>
    <row r="41" spans="1:11" ht="36" customHeight="1">
      <c r="A41" s="55" t="s">
        <v>28</v>
      </c>
      <c r="B41" s="63" t="s">
        <v>29</v>
      </c>
      <c r="C41" s="35">
        <v>57301720</v>
      </c>
      <c r="D41" s="95">
        <v>24361215.66</v>
      </c>
      <c r="E41" s="85">
        <f>+D41/C41*100</f>
        <v>42.51393441593027</v>
      </c>
      <c r="F41" s="9"/>
      <c r="G41" s="9"/>
      <c r="H41" s="9"/>
      <c r="I41" s="9"/>
      <c r="J41" s="9"/>
      <c r="K41" s="9"/>
    </row>
    <row r="42" spans="1:11" ht="41.25" customHeight="1">
      <c r="A42" s="55" t="s">
        <v>30</v>
      </c>
      <c r="B42" s="63" t="s">
        <v>31</v>
      </c>
      <c r="C42" s="36">
        <v>6086900</v>
      </c>
      <c r="D42" s="98">
        <v>3948903.22</v>
      </c>
      <c r="E42" s="85">
        <f>+D42/C42*100</f>
        <v>64.87544102909527</v>
      </c>
      <c r="F42" s="9"/>
      <c r="G42" s="9"/>
      <c r="H42" s="9"/>
      <c r="I42" s="9"/>
      <c r="J42" s="9"/>
      <c r="K42" s="9"/>
    </row>
    <row r="43" spans="1:11" ht="36" customHeight="1">
      <c r="A43" s="55" t="s">
        <v>0</v>
      </c>
      <c r="B43" s="63" t="s">
        <v>1</v>
      </c>
      <c r="C43" s="35">
        <v>1760000</v>
      </c>
      <c r="D43" s="95">
        <v>1441210.94</v>
      </c>
      <c r="E43" s="85">
        <f>+D43/C43*100</f>
        <v>81.88698522727272</v>
      </c>
      <c r="F43" s="9"/>
      <c r="G43" s="9"/>
      <c r="H43" s="9"/>
      <c r="I43" s="9"/>
      <c r="J43" s="9"/>
      <c r="K43" s="9"/>
    </row>
    <row r="44" spans="1:11" ht="27.75" customHeight="1">
      <c r="A44" s="55" t="s">
        <v>2</v>
      </c>
      <c r="B44" s="64" t="s">
        <v>3</v>
      </c>
      <c r="C44" s="37">
        <f>SUM(C45:C46)</f>
        <v>53000</v>
      </c>
      <c r="D44" s="37">
        <f>SUM(D45:D46)</f>
        <v>73650</v>
      </c>
      <c r="E44" s="83">
        <f t="shared" si="1"/>
        <v>138.96226415094338</v>
      </c>
      <c r="F44" s="9"/>
      <c r="G44" s="9"/>
      <c r="H44" s="9"/>
      <c r="I44" s="9"/>
      <c r="J44" s="9"/>
      <c r="K44" s="9"/>
    </row>
    <row r="45" spans="1:11" ht="36" customHeight="1">
      <c r="A45" s="58" t="s">
        <v>60</v>
      </c>
      <c r="B45" s="72" t="s">
        <v>61</v>
      </c>
      <c r="C45" s="53">
        <v>0</v>
      </c>
      <c r="D45" s="95">
        <v>0</v>
      </c>
      <c r="E45" s="83"/>
      <c r="F45" s="9"/>
      <c r="G45" s="9"/>
      <c r="H45" s="9"/>
      <c r="I45" s="9"/>
      <c r="J45" s="9"/>
      <c r="K45" s="9"/>
    </row>
    <row r="46" spans="1:11" ht="36.75" customHeight="1" thickBot="1">
      <c r="A46" s="59" t="s">
        <v>60</v>
      </c>
      <c r="B46" s="76" t="s">
        <v>86</v>
      </c>
      <c r="C46" s="115">
        <v>53000</v>
      </c>
      <c r="D46" s="120">
        <v>73650</v>
      </c>
      <c r="E46" s="121">
        <f t="shared" si="1"/>
        <v>138.96226415094338</v>
      </c>
      <c r="F46" s="9"/>
      <c r="G46" s="9"/>
      <c r="H46" s="9"/>
      <c r="I46" s="9"/>
      <c r="J46" s="9"/>
      <c r="K46" s="9"/>
    </row>
    <row r="47" spans="1:11" ht="22.5" customHeight="1" thickBot="1">
      <c r="A47" s="117"/>
      <c r="B47" s="118" t="s">
        <v>36</v>
      </c>
      <c r="C47" s="159">
        <f>+C11</f>
        <v>292078920</v>
      </c>
      <c r="D47" s="116">
        <f>+D11</f>
        <v>139046736.26</v>
      </c>
      <c r="E47" s="119">
        <f t="shared" si="1"/>
        <v>47.605878664574625</v>
      </c>
      <c r="F47" s="9"/>
      <c r="G47" s="9"/>
      <c r="H47" s="9"/>
      <c r="I47" s="9"/>
      <c r="J47" s="9"/>
      <c r="K47" s="9"/>
    </row>
    <row r="48" spans="1:11" ht="28.5" customHeight="1">
      <c r="A48" s="104" t="s">
        <v>32</v>
      </c>
      <c r="B48" s="105" t="s">
        <v>33</v>
      </c>
      <c r="C48" s="127">
        <f>+C49+C76+C79+C80</f>
        <v>1039216815.7</v>
      </c>
      <c r="D48" s="128">
        <f>+D49+D76+D79+D80</f>
        <v>312802592.06</v>
      </c>
      <c r="E48" s="107">
        <f aca="true" t="shared" si="2" ref="E48:E81">+D48/C48*100</f>
        <v>30.099839353475154</v>
      </c>
      <c r="F48" s="9"/>
      <c r="G48" s="9"/>
      <c r="H48" s="9"/>
      <c r="I48" s="9"/>
      <c r="J48" s="9"/>
      <c r="K48" s="9"/>
    </row>
    <row r="49" spans="1:11" ht="48.75" customHeight="1">
      <c r="A49" s="106" t="s">
        <v>34</v>
      </c>
      <c r="B49" s="100" t="s">
        <v>40</v>
      </c>
      <c r="C49" s="126">
        <f>+C50+C52+C60+C72</f>
        <v>1038256815.7</v>
      </c>
      <c r="D49" s="38">
        <f>+D50+D52+D60+D72</f>
        <v>329670450.52</v>
      </c>
      <c r="E49" s="107">
        <f t="shared" si="2"/>
        <v>31.752303046306885</v>
      </c>
      <c r="F49" s="9"/>
      <c r="G49" s="9"/>
      <c r="H49" s="9"/>
      <c r="I49" s="9"/>
      <c r="J49" s="9"/>
      <c r="K49" s="9"/>
    </row>
    <row r="50" spans="1:11" ht="39" customHeight="1">
      <c r="A50" s="106" t="s">
        <v>96</v>
      </c>
      <c r="B50" s="99" t="s">
        <v>49</v>
      </c>
      <c r="C50" s="52">
        <f>SUM(C51)</f>
        <v>6314000</v>
      </c>
      <c r="D50" s="38">
        <f>+D51+D87+D88</f>
        <v>1578000</v>
      </c>
      <c r="E50" s="107">
        <f>+D50/C50*100</f>
        <v>24.992081089642067</v>
      </c>
      <c r="F50" s="9"/>
      <c r="G50" s="9"/>
      <c r="H50" s="9"/>
      <c r="I50" s="9"/>
      <c r="J50" s="9"/>
      <c r="K50" s="9"/>
    </row>
    <row r="51" spans="1:11" ht="123.75" customHeight="1">
      <c r="A51" s="108" t="s">
        <v>94</v>
      </c>
      <c r="B51" s="86" t="s">
        <v>95</v>
      </c>
      <c r="C51" s="92">
        <v>6314000</v>
      </c>
      <c r="D51" s="38">
        <v>1578000</v>
      </c>
      <c r="E51" s="107">
        <f>+D51/C51*100</f>
        <v>24.992081089642067</v>
      </c>
      <c r="F51" s="9"/>
      <c r="G51" s="9"/>
      <c r="H51" s="9"/>
      <c r="I51" s="9"/>
      <c r="J51" s="9"/>
      <c r="K51" s="9"/>
    </row>
    <row r="52" spans="1:11" ht="48.75" customHeight="1">
      <c r="A52" s="106" t="s">
        <v>97</v>
      </c>
      <c r="B52" s="99" t="s">
        <v>46</v>
      </c>
      <c r="C52" s="126">
        <f>SUM(C53:C59)</f>
        <v>280008015.7</v>
      </c>
      <c r="D52" s="38">
        <f>SUM(D53:D59)</f>
        <v>73101260</v>
      </c>
      <c r="E52" s="107">
        <f>+D52/C52*100</f>
        <v>26.10684548342378</v>
      </c>
      <c r="F52" s="9"/>
      <c r="G52" s="9"/>
      <c r="H52" s="9"/>
      <c r="I52" s="9"/>
      <c r="J52" s="9"/>
      <c r="K52" s="9"/>
    </row>
    <row r="53" spans="1:11" ht="114" customHeight="1">
      <c r="A53" s="109" t="s">
        <v>119</v>
      </c>
      <c r="B53" s="122" t="s">
        <v>120</v>
      </c>
      <c r="C53" s="101">
        <v>1003200</v>
      </c>
      <c r="D53" s="101">
        <v>1003200</v>
      </c>
      <c r="E53" s="110">
        <f t="shared" si="2"/>
        <v>100</v>
      </c>
      <c r="F53" s="9"/>
      <c r="G53" s="9"/>
      <c r="H53" s="9"/>
      <c r="I53" s="9"/>
      <c r="J53" s="9"/>
      <c r="K53" s="9"/>
    </row>
    <row r="54" spans="1:11" ht="145.5" customHeight="1">
      <c r="A54" s="125" t="s">
        <v>124</v>
      </c>
      <c r="B54" s="124" t="s">
        <v>123</v>
      </c>
      <c r="C54" s="51">
        <v>8436649.67</v>
      </c>
      <c r="D54" s="101">
        <v>0</v>
      </c>
      <c r="E54" s="110">
        <f t="shared" si="2"/>
        <v>0</v>
      </c>
      <c r="F54" s="9"/>
      <c r="G54" s="9"/>
      <c r="H54" s="9"/>
      <c r="I54" s="9"/>
      <c r="J54" s="9"/>
      <c r="K54" s="9"/>
    </row>
    <row r="55" spans="1:11" ht="114" customHeight="1">
      <c r="A55" s="125" t="s">
        <v>124</v>
      </c>
      <c r="B55" s="124" t="s">
        <v>122</v>
      </c>
      <c r="C55" s="51">
        <v>1898060</v>
      </c>
      <c r="D55" s="51">
        <v>1898060</v>
      </c>
      <c r="E55" s="110">
        <f t="shared" si="2"/>
        <v>100</v>
      </c>
      <c r="F55" s="9"/>
      <c r="G55" s="9"/>
      <c r="H55" s="9"/>
      <c r="I55" s="9"/>
      <c r="J55" s="9"/>
      <c r="K55" s="9"/>
    </row>
    <row r="56" spans="1:11" ht="153.75" customHeight="1">
      <c r="A56" s="125" t="s">
        <v>124</v>
      </c>
      <c r="B56" s="123" t="s">
        <v>121</v>
      </c>
      <c r="C56" s="51">
        <v>19343206.03</v>
      </c>
      <c r="D56" s="101">
        <v>0</v>
      </c>
      <c r="E56" s="110">
        <f t="shared" si="2"/>
        <v>0</v>
      </c>
      <c r="F56" s="9"/>
      <c r="G56" s="9"/>
      <c r="H56" s="9"/>
      <c r="I56" s="9"/>
      <c r="J56" s="9"/>
      <c r="K56" s="9"/>
    </row>
    <row r="57" spans="1:11" ht="56.25" customHeight="1">
      <c r="A57" s="109" t="s">
        <v>90</v>
      </c>
      <c r="B57" s="86" t="s">
        <v>91</v>
      </c>
      <c r="C57" s="101">
        <v>19759000</v>
      </c>
      <c r="D57" s="18">
        <v>10868000</v>
      </c>
      <c r="E57" s="110">
        <f t="shared" si="2"/>
        <v>55.00278354167721</v>
      </c>
      <c r="F57" s="9"/>
      <c r="G57" s="9"/>
      <c r="H57" s="9"/>
      <c r="I57" s="9"/>
      <c r="J57" s="9"/>
      <c r="K57" s="9"/>
    </row>
    <row r="58" spans="1:11" ht="42" customHeight="1">
      <c r="A58" s="109" t="s">
        <v>90</v>
      </c>
      <c r="B58" s="86" t="s">
        <v>51</v>
      </c>
      <c r="C58" s="101">
        <v>7759900</v>
      </c>
      <c r="D58" s="51">
        <v>3880000</v>
      </c>
      <c r="E58" s="110">
        <f t="shared" si="2"/>
        <v>50.00064433820024</v>
      </c>
      <c r="F58" s="9"/>
      <c r="G58" s="9"/>
      <c r="H58" s="9"/>
      <c r="I58" s="9"/>
      <c r="J58" s="9"/>
      <c r="K58" s="9"/>
    </row>
    <row r="59" spans="1:11" ht="89.25" customHeight="1">
      <c r="A59" s="109" t="s">
        <v>92</v>
      </c>
      <c r="B59" s="86" t="s">
        <v>93</v>
      </c>
      <c r="C59" s="101">
        <v>221808000</v>
      </c>
      <c r="D59" s="51">
        <v>55452000</v>
      </c>
      <c r="E59" s="111">
        <f t="shared" si="2"/>
        <v>25</v>
      </c>
      <c r="F59" s="9"/>
      <c r="G59" s="9"/>
      <c r="H59" s="9"/>
      <c r="I59" s="9"/>
      <c r="J59" s="9"/>
      <c r="K59" s="9"/>
    </row>
    <row r="60" spans="1:11" ht="39" customHeight="1">
      <c r="A60" s="112" t="s">
        <v>98</v>
      </c>
      <c r="B60" s="102" t="s">
        <v>47</v>
      </c>
      <c r="C60" s="38">
        <f>SUM(C61:C71)</f>
        <v>451934800</v>
      </c>
      <c r="D60" s="38">
        <f>SUM(D61:D71)</f>
        <v>254991190.51999998</v>
      </c>
      <c r="E60" s="107">
        <f t="shared" si="2"/>
        <v>56.42211896937346</v>
      </c>
      <c r="F60" s="9"/>
      <c r="G60" s="9"/>
      <c r="H60" s="9"/>
      <c r="I60" s="9"/>
      <c r="J60" s="9"/>
      <c r="K60" s="9"/>
    </row>
    <row r="61" spans="1:11" ht="90" customHeight="1">
      <c r="A61" s="109" t="s">
        <v>99</v>
      </c>
      <c r="B61" s="86" t="s">
        <v>100</v>
      </c>
      <c r="C61" s="92">
        <v>18140000</v>
      </c>
      <c r="D61" s="101">
        <v>8171000</v>
      </c>
      <c r="E61" s="111">
        <f t="shared" si="2"/>
        <v>45.04410143329658</v>
      </c>
      <c r="F61" s="9"/>
      <c r="G61" s="9"/>
      <c r="H61" s="9"/>
      <c r="I61" s="9"/>
      <c r="J61" s="9"/>
      <c r="K61" s="9"/>
    </row>
    <row r="62" spans="1:11" ht="108" customHeight="1">
      <c r="A62" s="109" t="s">
        <v>101</v>
      </c>
      <c r="B62" s="87" t="s">
        <v>56</v>
      </c>
      <c r="C62" s="92">
        <v>5261000</v>
      </c>
      <c r="D62" s="51">
        <v>3481504.32</v>
      </c>
      <c r="E62" s="111">
        <f t="shared" si="2"/>
        <v>66.17571412279034</v>
      </c>
      <c r="F62" s="9"/>
      <c r="G62" s="9"/>
      <c r="H62" s="9"/>
      <c r="I62" s="9"/>
      <c r="J62" s="9"/>
      <c r="K62" s="9"/>
    </row>
    <row r="63" spans="1:11" ht="120.75" customHeight="1">
      <c r="A63" s="109" t="s">
        <v>102</v>
      </c>
      <c r="B63" s="86" t="s">
        <v>103</v>
      </c>
      <c r="C63" s="92">
        <v>37000</v>
      </c>
      <c r="D63" s="101">
        <v>18500</v>
      </c>
      <c r="E63" s="111">
        <f t="shared" si="2"/>
        <v>50</v>
      </c>
      <c r="F63" s="9"/>
      <c r="G63" s="9"/>
      <c r="H63" s="9"/>
      <c r="I63" s="9"/>
      <c r="J63" s="9"/>
      <c r="K63" s="9"/>
    </row>
    <row r="64" spans="1:11" ht="128.25" customHeight="1">
      <c r="A64" s="109" t="s">
        <v>102</v>
      </c>
      <c r="B64" s="86" t="s">
        <v>52</v>
      </c>
      <c r="C64" s="92">
        <v>100</v>
      </c>
      <c r="D64" s="92">
        <v>100</v>
      </c>
      <c r="E64" s="111">
        <f t="shared" si="2"/>
        <v>100</v>
      </c>
      <c r="F64" s="9"/>
      <c r="G64" s="9"/>
      <c r="H64" s="9"/>
      <c r="I64" s="9"/>
      <c r="J64" s="9"/>
      <c r="K64" s="9"/>
    </row>
    <row r="65" spans="1:11" ht="70.5" customHeight="1">
      <c r="A65" s="109" t="s">
        <v>102</v>
      </c>
      <c r="B65" s="86" t="s">
        <v>57</v>
      </c>
      <c r="C65" s="92">
        <v>102300</v>
      </c>
      <c r="D65" s="92">
        <v>102300</v>
      </c>
      <c r="E65" s="111">
        <f t="shared" si="2"/>
        <v>100</v>
      </c>
      <c r="F65" s="9"/>
      <c r="G65" s="9"/>
      <c r="H65" s="9"/>
      <c r="I65" s="9"/>
      <c r="J65" s="9"/>
      <c r="K65" s="9"/>
    </row>
    <row r="66" spans="1:11" ht="122.25" customHeight="1">
      <c r="A66" s="109" t="s">
        <v>102</v>
      </c>
      <c r="B66" s="86" t="s">
        <v>50</v>
      </c>
      <c r="C66" s="92">
        <v>73446000</v>
      </c>
      <c r="D66" s="18">
        <v>45852000</v>
      </c>
      <c r="E66" s="111">
        <f t="shared" si="2"/>
        <v>62.4295400702557</v>
      </c>
      <c r="F66" s="9"/>
      <c r="G66" s="9"/>
      <c r="H66" s="9"/>
      <c r="I66" s="9"/>
      <c r="J66" s="9"/>
      <c r="K66" s="9"/>
    </row>
    <row r="67" spans="1:11" ht="203.25" customHeight="1">
      <c r="A67" s="109" t="s">
        <v>104</v>
      </c>
      <c r="B67" s="88" t="s">
        <v>105</v>
      </c>
      <c r="C67" s="50">
        <v>165167000</v>
      </c>
      <c r="D67" s="92">
        <v>97882160</v>
      </c>
      <c r="E67" s="111">
        <f t="shared" si="2"/>
        <v>59.26254033796098</v>
      </c>
      <c r="F67" s="9"/>
      <c r="G67" s="9"/>
      <c r="H67" s="9"/>
      <c r="I67" s="9"/>
      <c r="J67" s="9"/>
      <c r="K67" s="9"/>
    </row>
    <row r="68" spans="1:11" ht="135" customHeight="1">
      <c r="A68" s="109" t="s">
        <v>104</v>
      </c>
      <c r="B68" s="86" t="s">
        <v>106</v>
      </c>
      <c r="C68" s="50">
        <v>188912000</v>
      </c>
      <c r="D68" s="51">
        <v>99056600</v>
      </c>
      <c r="E68" s="111">
        <f t="shared" si="2"/>
        <v>52.43531379690014</v>
      </c>
      <c r="F68" s="9"/>
      <c r="G68" s="9"/>
      <c r="H68" s="9"/>
      <c r="I68" s="9"/>
      <c r="J68" s="9"/>
      <c r="K68" s="9"/>
    </row>
    <row r="69" spans="1:11" ht="159.75" customHeight="1">
      <c r="A69" s="109" t="s">
        <v>102</v>
      </c>
      <c r="B69" s="88" t="s">
        <v>74</v>
      </c>
      <c r="C69" s="92">
        <v>21000</v>
      </c>
      <c r="D69" s="51">
        <v>0</v>
      </c>
      <c r="E69" s="110">
        <f t="shared" si="2"/>
        <v>0</v>
      </c>
      <c r="F69" s="9"/>
      <c r="G69" s="9"/>
      <c r="H69" s="9"/>
      <c r="I69" s="9"/>
      <c r="J69" s="9"/>
      <c r="K69" s="9"/>
    </row>
    <row r="70" spans="1:11" ht="87" customHeight="1">
      <c r="A70" s="109" t="s">
        <v>102</v>
      </c>
      <c r="B70" s="88" t="s">
        <v>87</v>
      </c>
      <c r="C70" s="92">
        <v>720300</v>
      </c>
      <c r="D70" s="18">
        <v>405357</v>
      </c>
      <c r="E70" s="111">
        <f t="shared" si="2"/>
        <v>56.27613494377343</v>
      </c>
      <c r="F70" s="9"/>
      <c r="G70" s="9"/>
      <c r="H70" s="9"/>
      <c r="I70" s="9"/>
      <c r="J70" s="9"/>
      <c r="K70" s="9"/>
    </row>
    <row r="71" spans="1:11" ht="159.75" customHeight="1">
      <c r="A71" s="129" t="s">
        <v>125</v>
      </c>
      <c r="B71" s="88" t="s">
        <v>89</v>
      </c>
      <c r="C71" s="92">
        <v>128100</v>
      </c>
      <c r="D71" s="18">
        <v>21669.2</v>
      </c>
      <c r="E71" s="111">
        <f t="shared" si="2"/>
        <v>16.915846994535517</v>
      </c>
      <c r="F71" s="9"/>
      <c r="G71" s="9"/>
      <c r="H71" s="9"/>
      <c r="I71" s="9"/>
      <c r="J71" s="9"/>
      <c r="K71" s="9"/>
    </row>
    <row r="72" spans="1:11" ht="28.5" customHeight="1">
      <c r="A72" s="113" t="s">
        <v>107</v>
      </c>
      <c r="B72" s="89" t="s">
        <v>48</v>
      </c>
      <c r="C72" s="92">
        <f>SUM(C73:C75)</f>
        <v>300000000</v>
      </c>
      <c r="D72" s="92">
        <f>SUM(D73:D75)</f>
        <v>0</v>
      </c>
      <c r="E72" s="114">
        <f t="shared" si="2"/>
        <v>0</v>
      </c>
      <c r="F72" s="9"/>
      <c r="G72" s="9"/>
      <c r="H72" s="9"/>
      <c r="I72" s="9"/>
      <c r="J72" s="9"/>
      <c r="K72" s="9"/>
    </row>
    <row r="73" spans="1:11" ht="60.75" customHeight="1">
      <c r="A73" s="16" t="s">
        <v>126</v>
      </c>
      <c r="B73" s="86" t="s">
        <v>88</v>
      </c>
      <c r="C73" s="130">
        <v>191900000</v>
      </c>
      <c r="D73" s="18">
        <v>0</v>
      </c>
      <c r="E73" s="110">
        <f t="shared" si="2"/>
        <v>0</v>
      </c>
      <c r="F73" s="9"/>
      <c r="G73" s="9"/>
      <c r="H73" s="9"/>
      <c r="I73" s="9"/>
      <c r="J73" s="9"/>
      <c r="K73" s="9"/>
    </row>
    <row r="74" spans="1:11" ht="61.5" customHeight="1">
      <c r="A74" s="16" t="s">
        <v>127</v>
      </c>
      <c r="B74" s="86" t="s">
        <v>88</v>
      </c>
      <c r="C74" s="130">
        <v>59000000</v>
      </c>
      <c r="D74" s="18">
        <v>0</v>
      </c>
      <c r="E74" s="110">
        <f t="shared" si="2"/>
        <v>0</v>
      </c>
      <c r="F74" s="9"/>
      <c r="G74" s="9"/>
      <c r="H74" s="9"/>
      <c r="I74" s="9"/>
      <c r="J74" s="9"/>
      <c r="K74" s="9"/>
    </row>
    <row r="75" spans="1:11" ht="57.75" customHeight="1">
      <c r="A75" s="16" t="s">
        <v>128</v>
      </c>
      <c r="B75" s="86" t="s">
        <v>88</v>
      </c>
      <c r="C75" s="130">
        <v>49100000</v>
      </c>
      <c r="D75" s="18">
        <v>0</v>
      </c>
      <c r="E75" s="110">
        <f t="shared" si="2"/>
        <v>0</v>
      </c>
      <c r="F75" s="9"/>
      <c r="G75" s="9"/>
      <c r="H75" s="9"/>
      <c r="I75" s="9"/>
      <c r="J75" s="9"/>
      <c r="K75" s="9"/>
    </row>
    <row r="76" spans="1:11" ht="36" customHeight="1">
      <c r="A76" s="113" t="s">
        <v>62</v>
      </c>
      <c r="B76" s="89" t="s">
        <v>59</v>
      </c>
      <c r="C76" s="103">
        <f>SUM(C77:C78)</f>
        <v>960000</v>
      </c>
      <c r="D76" s="133">
        <f>SUM(D77:D78)</f>
        <v>620340</v>
      </c>
      <c r="E76" s="111">
        <f t="shared" si="2"/>
        <v>64.61875</v>
      </c>
      <c r="F76" s="9"/>
      <c r="G76" s="9"/>
      <c r="H76" s="9"/>
      <c r="I76" s="9"/>
      <c r="J76" s="9"/>
      <c r="K76" s="9"/>
    </row>
    <row r="77" spans="1:11" ht="41.25" customHeight="1">
      <c r="A77" s="109" t="s">
        <v>108</v>
      </c>
      <c r="B77" s="91" t="s">
        <v>59</v>
      </c>
      <c r="C77" s="131">
        <v>700000</v>
      </c>
      <c r="D77" s="18">
        <v>610000</v>
      </c>
      <c r="E77" s="111">
        <f t="shared" si="2"/>
        <v>87.14285714285714</v>
      </c>
      <c r="F77" s="9"/>
      <c r="G77" s="9"/>
      <c r="H77" s="9"/>
      <c r="I77" s="9"/>
      <c r="J77" s="9"/>
      <c r="K77" s="9"/>
    </row>
    <row r="78" spans="1:11" ht="37.5" customHeight="1">
      <c r="A78" s="109" t="s">
        <v>109</v>
      </c>
      <c r="B78" s="91" t="s">
        <v>59</v>
      </c>
      <c r="C78" s="131">
        <v>260000</v>
      </c>
      <c r="D78" s="132">
        <v>10340</v>
      </c>
      <c r="E78" s="111">
        <f t="shared" si="2"/>
        <v>3.976923076923077</v>
      </c>
      <c r="F78" s="9"/>
      <c r="G78" s="9"/>
      <c r="H78" s="9"/>
      <c r="I78" s="9"/>
      <c r="J78" s="9"/>
      <c r="K78" s="9"/>
    </row>
    <row r="79" spans="1:11" ht="74.25" customHeight="1">
      <c r="A79" s="112" t="s">
        <v>110</v>
      </c>
      <c r="B79" s="89" t="s">
        <v>111</v>
      </c>
      <c r="C79" s="52">
        <v>0</v>
      </c>
      <c r="D79" s="132">
        <v>549743.63</v>
      </c>
      <c r="E79" s="111"/>
      <c r="F79" s="9"/>
      <c r="G79" s="9"/>
      <c r="H79" s="9"/>
      <c r="I79" s="9"/>
      <c r="J79" s="9"/>
      <c r="K79" s="9"/>
    </row>
    <row r="80" spans="1:11" ht="84" customHeight="1" thickBot="1">
      <c r="A80" s="152" t="s">
        <v>112</v>
      </c>
      <c r="B80" s="153" t="s">
        <v>113</v>
      </c>
      <c r="C80" s="160">
        <v>0</v>
      </c>
      <c r="D80" s="154">
        <v>-18037942.09</v>
      </c>
      <c r="E80" s="134"/>
      <c r="F80" s="9"/>
      <c r="G80" s="9"/>
      <c r="H80" s="9"/>
      <c r="I80" s="9"/>
      <c r="J80" s="9"/>
      <c r="K80" s="9"/>
    </row>
    <row r="81" spans="1:11" ht="30.75" customHeight="1" thickBot="1">
      <c r="A81" s="155"/>
      <c r="B81" s="156" t="s">
        <v>35</v>
      </c>
      <c r="C81" s="161">
        <f>+C47+C48</f>
        <v>1331295735.7</v>
      </c>
      <c r="D81" s="157">
        <f>+D47+D48</f>
        <v>451849328.32</v>
      </c>
      <c r="E81" s="158">
        <f t="shared" si="2"/>
        <v>33.940567539068695</v>
      </c>
      <c r="F81" s="9"/>
      <c r="G81" s="9"/>
      <c r="H81" s="9"/>
      <c r="I81" s="9"/>
      <c r="J81" s="9"/>
      <c r="K81" s="9"/>
    </row>
    <row r="82" spans="1:11" ht="28.5" customHeight="1">
      <c r="A82" s="48"/>
      <c r="B82" s="32"/>
      <c r="C82" s="135"/>
      <c r="D82" s="136"/>
      <c r="E82" s="23"/>
      <c r="F82" s="9"/>
      <c r="G82" s="9"/>
      <c r="H82" s="9"/>
      <c r="I82" s="9"/>
      <c r="J82" s="9"/>
      <c r="K82" s="9"/>
    </row>
    <row r="83" spans="1:11" ht="153" customHeight="1">
      <c r="A83" s="137"/>
      <c r="B83" s="138"/>
      <c r="C83" s="39"/>
      <c r="D83" s="139"/>
      <c r="E83" s="23"/>
      <c r="F83" s="9"/>
      <c r="G83" s="9"/>
      <c r="H83" s="9"/>
      <c r="I83" s="9"/>
      <c r="J83" s="9"/>
      <c r="K83" s="9"/>
    </row>
    <row r="84" spans="1:11" ht="97.5" customHeight="1">
      <c r="A84" s="137"/>
      <c r="B84" s="140"/>
      <c r="C84" s="39"/>
      <c r="D84" s="141"/>
      <c r="E84" s="23"/>
      <c r="F84" s="9"/>
      <c r="G84" s="9"/>
      <c r="H84" s="9"/>
      <c r="I84" s="9"/>
      <c r="J84" s="9"/>
      <c r="K84" s="9"/>
    </row>
    <row r="85" spans="1:11" ht="90" customHeight="1">
      <c r="A85" s="142"/>
      <c r="B85" s="143"/>
      <c r="C85" s="39"/>
      <c r="D85" s="139"/>
      <c r="E85" s="23"/>
      <c r="F85" s="9"/>
      <c r="G85" s="9"/>
      <c r="H85" s="9"/>
      <c r="I85" s="9"/>
      <c r="J85" s="9"/>
      <c r="K85" s="9"/>
    </row>
    <row r="86" spans="1:11" ht="26.25" customHeight="1">
      <c r="A86" s="144"/>
      <c r="B86" s="145"/>
      <c r="C86" s="42"/>
      <c r="D86" s="139"/>
      <c r="E86" s="23"/>
      <c r="F86" s="9"/>
      <c r="G86" s="9"/>
      <c r="H86" s="9"/>
      <c r="I86" s="9"/>
      <c r="J86" s="9"/>
      <c r="K86" s="9"/>
    </row>
    <row r="87" spans="1:11" ht="40.5" customHeight="1">
      <c r="A87" s="144"/>
      <c r="B87" s="146"/>
      <c r="C87" s="42"/>
      <c r="D87" s="147"/>
      <c r="E87" s="30"/>
      <c r="F87" s="40"/>
      <c r="G87" s="9"/>
      <c r="H87" s="9"/>
      <c r="I87" s="9"/>
      <c r="J87" s="9"/>
      <c r="K87" s="9"/>
    </row>
    <row r="88" spans="1:11" ht="69" customHeight="1">
      <c r="A88" s="144"/>
      <c r="B88" s="148"/>
      <c r="C88" s="42"/>
      <c r="D88" s="147"/>
      <c r="E88" s="23"/>
      <c r="F88" s="40"/>
      <c r="G88" s="9"/>
      <c r="H88" s="9"/>
      <c r="I88" s="9"/>
      <c r="J88" s="9"/>
      <c r="K88" s="9"/>
    </row>
    <row r="89" spans="1:11" ht="67.5" customHeight="1">
      <c r="A89" s="144"/>
      <c r="B89" s="146"/>
      <c r="C89" s="42"/>
      <c r="D89" s="149"/>
      <c r="E89" s="30"/>
      <c r="F89" s="40"/>
      <c r="G89" s="9"/>
      <c r="H89" s="9"/>
      <c r="I89" s="9"/>
      <c r="J89" s="9"/>
      <c r="K89" s="9"/>
    </row>
    <row r="90" spans="1:11" ht="30.75" customHeight="1">
      <c r="A90" s="150"/>
      <c r="B90" s="151"/>
      <c r="C90" s="42"/>
      <c r="D90" s="139"/>
      <c r="E90" s="30"/>
      <c r="F90" s="40"/>
      <c r="G90" s="9"/>
      <c r="H90" s="9"/>
      <c r="I90" s="9"/>
      <c r="J90" s="9"/>
      <c r="K90" s="9"/>
    </row>
    <row r="91" spans="1:11" ht="35.25" customHeight="1">
      <c r="A91" s="43"/>
      <c r="B91" s="20"/>
      <c r="C91" s="39"/>
      <c r="D91" s="22"/>
      <c r="E91" s="23"/>
      <c r="F91" s="40"/>
      <c r="G91" s="9"/>
      <c r="H91" s="9"/>
      <c r="I91" s="9"/>
      <c r="J91" s="9"/>
      <c r="K91" s="9"/>
    </row>
    <row r="92" spans="1:11" ht="37.5" customHeight="1">
      <c r="A92" s="43"/>
      <c r="B92" s="27"/>
      <c r="C92" s="39"/>
      <c r="D92" s="25"/>
      <c r="E92" s="23"/>
      <c r="F92" s="40"/>
      <c r="G92" s="9"/>
      <c r="H92" s="9"/>
      <c r="I92" s="9"/>
      <c r="J92" s="9"/>
      <c r="K92" s="9"/>
    </row>
    <row r="93" spans="1:11" ht="27" customHeight="1">
      <c r="A93" s="43"/>
      <c r="B93" s="27"/>
      <c r="C93" s="39"/>
      <c r="D93" s="22"/>
      <c r="E93" s="23"/>
      <c r="F93" s="40"/>
      <c r="G93" s="9"/>
      <c r="H93" s="9"/>
      <c r="I93" s="9"/>
      <c r="J93" s="9"/>
      <c r="K93" s="9"/>
    </row>
    <row r="94" spans="1:11" ht="30" customHeight="1">
      <c r="A94" s="43"/>
      <c r="B94" s="20"/>
      <c r="C94" s="39"/>
      <c r="D94" s="22"/>
      <c r="E94" s="23"/>
      <c r="F94" s="40"/>
      <c r="G94" s="9"/>
      <c r="H94" s="9"/>
      <c r="I94" s="9"/>
      <c r="J94" s="9"/>
      <c r="K94" s="9"/>
    </row>
    <row r="95" spans="1:11" ht="36" customHeight="1">
      <c r="A95" s="43"/>
      <c r="B95" s="24"/>
      <c r="C95" s="44"/>
      <c r="D95" s="22"/>
      <c r="E95" s="23"/>
      <c r="F95" s="40"/>
      <c r="G95" s="9"/>
      <c r="H95" s="9"/>
      <c r="I95" s="9"/>
      <c r="J95" s="9"/>
      <c r="K95" s="9"/>
    </row>
    <row r="96" spans="1:11" ht="50.25" customHeight="1">
      <c r="A96" s="43"/>
      <c r="B96" s="24"/>
      <c r="C96" s="44"/>
      <c r="D96" s="22"/>
      <c r="E96" s="23"/>
      <c r="F96" s="40"/>
      <c r="G96" s="9"/>
      <c r="H96" s="9"/>
      <c r="I96" s="9"/>
      <c r="J96" s="9"/>
      <c r="K96" s="9"/>
    </row>
    <row r="97" spans="1:11" ht="35.25" customHeight="1">
      <c r="A97" s="43"/>
      <c r="B97" s="20"/>
      <c r="C97" s="39"/>
      <c r="D97" s="22"/>
      <c r="E97" s="23"/>
      <c r="F97" s="40"/>
      <c r="G97" s="9"/>
      <c r="H97" s="9"/>
      <c r="I97" s="9"/>
      <c r="J97" s="9"/>
      <c r="K97" s="9"/>
    </row>
    <row r="98" spans="1:11" ht="37.5" customHeight="1">
      <c r="A98" s="43"/>
      <c r="B98" s="24"/>
      <c r="C98" s="39"/>
      <c r="D98" s="22"/>
      <c r="E98" s="23"/>
      <c r="F98" s="40"/>
      <c r="G98" s="9"/>
      <c r="H98" s="9"/>
      <c r="I98" s="9"/>
      <c r="J98" s="9"/>
      <c r="K98" s="9"/>
    </row>
    <row r="99" spans="1:11" ht="34.5" customHeight="1">
      <c r="A99" s="43"/>
      <c r="B99" s="24"/>
      <c r="C99" s="39"/>
      <c r="D99" s="22"/>
      <c r="E99" s="23"/>
      <c r="F99" s="40"/>
      <c r="G99" s="9"/>
      <c r="H99" s="9"/>
      <c r="I99" s="9"/>
      <c r="J99" s="9"/>
      <c r="K99" s="9"/>
    </row>
    <row r="100" spans="1:11" ht="21.75" customHeight="1">
      <c r="A100" s="41"/>
      <c r="B100" s="28"/>
      <c r="C100" s="42"/>
      <c r="D100" s="29"/>
      <c r="E100" s="23"/>
      <c r="F100" s="40"/>
      <c r="G100" s="9"/>
      <c r="H100" s="9"/>
      <c r="I100" s="9"/>
      <c r="J100" s="9"/>
      <c r="K100" s="9"/>
    </row>
    <row r="101" spans="1:11" ht="24.75" customHeight="1">
      <c r="A101" s="43"/>
      <c r="B101" s="20"/>
      <c r="C101" s="39"/>
      <c r="D101" s="22"/>
      <c r="E101" s="23"/>
      <c r="F101" s="40"/>
      <c r="G101" s="9"/>
      <c r="H101" s="9"/>
      <c r="I101" s="9"/>
      <c r="J101" s="9"/>
      <c r="K101" s="9"/>
    </row>
    <row r="102" spans="1:11" ht="23.25" customHeight="1">
      <c r="A102" s="43"/>
      <c r="B102" s="20"/>
      <c r="C102" s="39"/>
      <c r="D102" s="22"/>
      <c r="E102" s="23"/>
      <c r="F102" s="40"/>
      <c r="G102" s="9"/>
      <c r="H102" s="9"/>
      <c r="I102" s="9"/>
      <c r="J102" s="9"/>
      <c r="K102" s="9"/>
    </row>
    <row r="103" spans="1:11" ht="156" customHeight="1">
      <c r="A103" s="43"/>
      <c r="B103" s="31"/>
      <c r="C103" s="39"/>
      <c r="D103" s="45"/>
      <c r="E103" s="23"/>
      <c r="F103" s="40"/>
      <c r="G103" s="9"/>
      <c r="H103" s="9"/>
      <c r="I103" s="9"/>
      <c r="J103" s="9"/>
      <c r="K103" s="9"/>
    </row>
    <row r="104" spans="1:11" ht="39.75" customHeight="1">
      <c r="A104" s="41"/>
      <c r="B104" s="46"/>
      <c r="C104" s="42"/>
      <c r="D104" s="47"/>
      <c r="E104" s="30"/>
      <c r="F104" s="40"/>
      <c r="G104" s="9"/>
      <c r="H104" s="9"/>
      <c r="I104" s="9"/>
      <c r="J104" s="9"/>
      <c r="K104" s="9"/>
    </row>
    <row r="105" spans="1:11" ht="69" customHeight="1">
      <c r="A105" s="41"/>
      <c r="B105" s="46"/>
      <c r="C105" s="42"/>
      <c r="D105" s="47"/>
      <c r="E105" s="23"/>
      <c r="F105" s="40"/>
      <c r="G105" s="9"/>
      <c r="H105" s="9"/>
      <c r="I105" s="9"/>
      <c r="J105" s="9"/>
      <c r="K105" s="9"/>
    </row>
    <row r="106" spans="1:11" ht="26.25" customHeight="1">
      <c r="A106" s="48"/>
      <c r="B106" s="32"/>
      <c r="C106" s="42"/>
      <c r="D106" s="33"/>
      <c r="E106" s="49"/>
      <c r="F106" s="40"/>
      <c r="G106" s="9"/>
      <c r="H106" s="9"/>
      <c r="I106" s="9"/>
      <c r="J106" s="9"/>
      <c r="K106" s="9"/>
    </row>
    <row r="107" spans="1:11" ht="56.25" customHeight="1">
      <c r="A107" s="19"/>
      <c r="B107" s="20"/>
      <c r="C107" s="21"/>
      <c r="D107" s="22"/>
      <c r="E107" s="23"/>
      <c r="F107" s="40"/>
      <c r="G107" s="9"/>
      <c r="H107" s="9"/>
      <c r="I107" s="9"/>
      <c r="J107" s="9"/>
      <c r="K107" s="9"/>
    </row>
    <row r="108" spans="1:11" ht="75" customHeight="1">
      <c r="A108" s="19"/>
      <c r="B108" s="24"/>
      <c r="C108" s="21"/>
      <c r="D108" s="25"/>
      <c r="E108" s="26"/>
      <c r="F108" s="9"/>
      <c r="G108" s="9"/>
      <c r="H108" s="9"/>
      <c r="I108" s="9"/>
      <c r="J108" s="9"/>
      <c r="K108" s="9"/>
    </row>
    <row r="109" spans="1:11" ht="84" customHeight="1">
      <c r="A109" s="19"/>
      <c r="B109" s="20"/>
      <c r="C109" s="21"/>
      <c r="D109" s="22"/>
      <c r="E109" s="23"/>
      <c r="F109" s="9"/>
      <c r="G109" s="9"/>
      <c r="H109" s="9"/>
      <c r="I109" s="9"/>
      <c r="J109" s="9"/>
      <c r="K109" s="9"/>
    </row>
    <row r="110" spans="1:11" ht="250.5" customHeight="1">
      <c r="A110" s="19"/>
      <c r="B110" s="27"/>
      <c r="C110" s="21"/>
      <c r="D110" s="22"/>
      <c r="E110" s="23"/>
      <c r="F110" s="9"/>
      <c r="G110" s="9"/>
      <c r="H110" s="9"/>
      <c r="I110" s="9"/>
      <c r="J110" s="9"/>
      <c r="K110" s="9"/>
    </row>
    <row r="111" spans="3:11" ht="12.75">
      <c r="C111" s="5"/>
      <c r="D111" s="5"/>
      <c r="E111" s="5"/>
      <c r="F111" s="5"/>
      <c r="G111" s="5"/>
      <c r="H111" s="5"/>
      <c r="I111" s="5"/>
      <c r="J111" s="5"/>
      <c r="K111" s="5"/>
    </row>
    <row r="112" spans="3:11" ht="12.75">
      <c r="C112" s="5"/>
      <c r="D112" s="5"/>
      <c r="E112" s="5"/>
      <c r="F112" s="5"/>
      <c r="G112" s="5"/>
      <c r="H112" s="5"/>
      <c r="I112" s="5"/>
      <c r="J112" s="5"/>
      <c r="K112" s="5"/>
    </row>
    <row r="113" spans="3:11" ht="12.75">
      <c r="C113" s="5"/>
      <c r="D113" s="5"/>
      <c r="E113" s="5"/>
      <c r="F113" s="5"/>
      <c r="G113" s="5"/>
      <c r="H113" s="5"/>
      <c r="I113" s="5"/>
      <c r="J113" s="5"/>
      <c r="K113" s="5"/>
    </row>
    <row r="114" spans="3:11" ht="12.75">
      <c r="C114" s="5"/>
      <c r="D114" s="5"/>
      <c r="E114" s="5"/>
      <c r="F114" s="5"/>
      <c r="G114" s="5"/>
      <c r="H114" s="5"/>
      <c r="I114" s="5"/>
      <c r="J114" s="5"/>
      <c r="K114" s="5"/>
    </row>
    <row r="115" spans="3:11" ht="12.75">
      <c r="C115" s="5"/>
      <c r="D115" s="5"/>
      <c r="E115" s="5"/>
      <c r="F115" s="5"/>
      <c r="G115" s="5"/>
      <c r="H115" s="5"/>
      <c r="I115" s="5"/>
      <c r="J115" s="5"/>
      <c r="K115" s="5"/>
    </row>
    <row r="116" spans="3:11" ht="12.75">
      <c r="C116" s="5"/>
      <c r="D116" s="5"/>
      <c r="E116" s="5"/>
      <c r="F116" s="5"/>
      <c r="G116" s="5"/>
      <c r="H116" s="5"/>
      <c r="I116" s="5"/>
      <c r="J116" s="5"/>
      <c r="K116" s="5"/>
    </row>
    <row r="117" spans="3:11" ht="12.75">
      <c r="C117" s="5"/>
      <c r="D117" s="5"/>
      <c r="E117" s="5"/>
      <c r="F117" s="5"/>
      <c r="G117" s="5"/>
      <c r="H117" s="5"/>
      <c r="I117" s="5"/>
      <c r="J117" s="5"/>
      <c r="K117" s="5"/>
    </row>
    <row r="118" spans="3:11" ht="12.75">
      <c r="C118" s="5"/>
      <c r="D118" s="5"/>
      <c r="E118" s="5"/>
      <c r="F118" s="5"/>
      <c r="G118" s="5"/>
      <c r="H118" s="5"/>
      <c r="I118" s="5"/>
      <c r="J118" s="5"/>
      <c r="K118" s="5"/>
    </row>
    <row r="119" spans="3:11" ht="12.75">
      <c r="C119" s="5"/>
      <c r="D119" s="5"/>
      <c r="E119" s="5"/>
      <c r="F119" s="5"/>
      <c r="G119" s="5"/>
      <c r="H119" s="5"/>
      <c r="I119" s="5"/>
      <c r="J119" s="5"/>
      <c r="K119" s="5"/>
    </row>
    <row r="120" spans="3:11" ht="12.75">
      <c r="C120" s="5"/>
      <c r="D120" s="5"/>
      <c r="E120" s="5"/>
      <c r="F120" s="5"/>
      <c r="G120" s="5"/>
      <c r="H120" s="5"/>
      <c r="I120" s="5"/>
      <c r="J120" s="5"/>
      <c r="K120" s="5"/>
    </row>
    <row r="121" spans="3:11" ht="12.75">
      <c r="C121" s="5"/>
      <c r="D121" s="5"/>
      <c r="E121" s="5"/>
      <c r="F121" s="5"/>
      <c r="G121" s="5"/>
      <c r="H121" s="5"/>
      <c r="I121" s="5"/>
      <c r="J121" s="5"/>
      <c r="K121" s="5"/>
    </row>
    <row r="122" spans="3:11" ht="12.75">
      <c r="C122" s="5"/>
      <c r="D122" s="5"/>
      <c r="E122" s="5"/>
      <c r="F122" s="5"/>
      <c r="G122" s="5"/>
      <c r="H122" s="5"/>
      <c r="I122" s="5"/>
      <c r="J122" s="5"/>
      <c r="K122" s="5"/>
    </row>
    <row r="123" spans="3:11" ht="12.75">
      <c r="C123" s="5"/>
      <c r="D123" s="5"/>
      <c r="E123" s="5"/>
      <c r="F123" s="5"/>
      <c r="G123" s="5"/>
      <c r="H123" s="5"/>
      <c r="I123" s="5"/>
      <c r="J123" s="5"/>
      <c r="K123" s="5"/>
    </row>
    <row r="124" spans="3:11" ht="12.75">
      <c r="C124" s="5"/>
      <c r="D124" s="5"/>
      <c r="E124" s="5"/>
      <c r="F124" s="5"/>
      <c r="G124" s="5"/>
      <c r="H124" s="5"/>
      <c r="I124" s="5"/>
      <c r="J124" s="5"/>
      <c r="K124" s="5"/>
    </row>
    <row r="125" spans="3:11" ht="12.75">
      <c r="C125" s="5"/>
      <c r="D125" s="5"/>
      <c r="E125" s="5"/>
      <c r="F125" s="5"/>
      <c r="G125" s="5"/>
      <c r="H125" s="5"/>
      <c r="I125" s="5"/>
      <c r="J125" s="5"/>
      <c r="K125" s="5"/>
    </row>
    <row r="126" spans="3:11" ht="12.75">
      <c r="C126" s="5"/>
      <c r="D126" s="5"/>
      <c r="E126" s="5"/>
      <c r="F126" s="5"/>
      <c r="G126" s="5"/>
      <c r="H126" s="5"/>
      <c r="I126" s="5"/>
      <c r="J126" s="5"/>
      <c r="K126" s="5"/>
    </row>
    <row r="127" spans="3:11" ht="12.75">
      <c r="C127" s="5"/>
      <c r="D127" s="5"/>
      <c r="E127" s="5"/>
      <c r="F127" s="5"/>
      <c r="G127" s="5"/>
      <c r="H127" s="5"/>
      <c r="I127" s="5"/>
      <c r="J127" s="5"/>
      <c r="K127" s="5"/>
    </row>
    <row r="128" spans="3:11" ht="12.75">
      <c r="C128" s="5"/>
      <c r="D128" s="5"/>
      <c r="E128" s="5"/>
      <c r="F128" s="5"/>
      <c r="G128" s="5"/>
      <c r="H128" s="5"/>
      <c r="I128" s="5"/>
      <c r="J128" s="5"/>
      <c r="K128" s="5"/>
    </row>
    <row r="129" spans="3:11" ht="12.75">
      <c r="C129" s="5"/>
      <c r="D129" s="5"/>
      <c r="E129" s="5"/>
      <c r="F129" s="5"/>
      <c r="G129" s="5"/>
      <c r="H129" s="5"/>
      <c r="I129" s="5"/>
      <c r="J129" s="5"/>
      <c r="K129" s="5"/>
    </row>
    <row r="130" spans="3:11" ht="12.75">
      <c r="C130" s="5"/>
      <c r="D130" s="5"/>
      <c r="E130" s="5"/>
      <c r="F130" s="5"/>
      <c r="G130" s="5"/>
      <c r="H130" s="5"/>
      <c r="I130" s="5"/>
      <c r="J130" s="5"/>
      <c r="K130" s="5"/>
    </row>
    <row r="131" spans="3:11" ht="12.75">
      <c r="C131" s="5"/>
      <c r="D131" s="5"/>
      <c r="E131" s="5"/>
      <c r="F131" s="5"/>
      <c r="G131" s="5"/>
      <c r="H131" s="5"/>
      <c r="I131" s="5"/>
      <c r="J131" s="5"/>
      <c r="K131" s="5"/>
    </row>
    <row r="132" spans="3:11" ht="12.75">
      <c r="C132" s="5"/>
      <c r="D132" s="5"/>
      <c r="E132" s="5"/>
      <c r="F132" s="5"/>
      <c r="G132" s="5"/>
      <c r="H132" s="5"/>
      <c r="I132" s="5"/>
      <c r="J132" s="5"/>
      <c r="K132" s="5"/>
    </row>
    <row r="133" spans="3:11" ht="12.75">
      <c r="C133" s="5"/>
      <c r="D133" s="5"/>
      <c r="E133" s="5"/>
      <c r="F133" s="5"/>
      <c r="G133" s="5"/>
      <c r="H133" s="5"/>
      <c r="I133" s="5"/>
      <c r="J133" s="5"/>
      <c r="K133" s="5"/>
    </row>
    <row r="134" spans="3:11" ht="12.75">
      <c r="C134" s="5"/>
      <c r="D134" s="5"/>
      <c r="E134" s="5"/>
      <c r="F134" s="5"/>
      <c r="G134" s="5"/>
      <c r="H134" s="5"/>
      <c r="I134" s="5"/>
      <c r="J134" s="5"/>
      <c r="K134" s="5"/>
    </row>
    <row r="135" spans="3:11" ht="12.75">
      <c r="C135" s="5"/>
      <c r="D135" s="5"/>
      <c r="E135" s="5"/>
      <c r="F135" s="5"/>
      <c r="G135" s="5"/>
      <c r="H135" s="5"/>
      <c r="I135" s="5"/>
      <c r="J135" s="5"/>
      <c r="K135" s="5"/>
    </row>
  </sheetData>
  <sheetProtection/>
  <mergeCells count="9">
    <mergeCell ref="I6:K6"/>
    <mergeCell ref="F7:K7"/>
    <mergeCell ref="I8:K8"/>
    <mergeCell ref="C1:E1"/>
    <mergeCell ref="C2:E2"/>
    <mergeCell ref="C4:E4"/>
    <mergeCell ref="A6:E6"/>
    <mergeCell ref="A7:E7"/>
    <mergeCell ref="C3:E3"/>
  </mergeCells>
  <printOptions/>
  <pageMargins left="0.9448818897637796" right="0.23" top="0.3937007874015748" bottom="0.4724409448818898" header="0.3937007874015748" footer="0.472440944881889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Gulyaeva</cp:lastModifiedBy>
  <cp:lastPrinted>2017-08-09T05:06:06Z</cp:lastPrinted>
  <dcterms:created xsi:type="dcterms:W3CDTF">2003-03-28T04:18:45Z</dcterms:created>
  <dcterms:modified xsi:type="dcterms:W3CDTF">2017-09-01T06:45:21Z</dcterms:modified>
  <cp:category/>
  <cp:version/>
  <cp:contentType/>
  <cp:contentStatus/>
</cp:coreProperties>
</file>