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Проект 2022-2023 гг" sheetId="1" r:id="rId1"/>
  </sheets>
  <definedNames>
    <definedName name="_xlnm.Print_Titles" localSheetId="0">'Проект 2022-2023 гг'!$8:$9</definedName>
  </definedNames>
  <calcPr fullCalcOnLoad="1" fullPrecision="0"/>
</workbook>
</file>

<file path=xl/sharedStrings.xml><?xml version="1.0" encoding="utf-8"?>
<sst xmlns="http://schemas.openxmlformats.org/spreadsheetml/2006/main" count="139" uniqueCount="131">
  <si>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</si>
  <si>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</si>
  <si>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</si>
  <si>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</si>
  <si>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</si>
  <si>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</si>
  <si>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</si>
  <si>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</si>
  <si>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</si>
  <si>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</si>
  <si>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</si>
  <si>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</si>
  <si>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</si>
  <si>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</si>
  <si>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</si>
  <si>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</si>
  <si>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</si>
  <si>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</si>
  <si>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</si>
  <si>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</si>
  <si>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</si>
  <si>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</si>
  <si>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</si>
  <si>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</si>
  <si>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</si>
  <si>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</si>
  <si>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</si>
  <si>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</si>
  <si>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Прочие безвозмездные поступления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</si>
  <si>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</si>
  <si>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</si>
  <si>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</si>
  <si>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</si>
  <si>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182 1 05 04000 02 0000 110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</si>
  <si>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</si>
  <si>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</si>
  <si>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</si>
  <si>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</si>
  <si>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</si>
  <si>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</si>
  <si>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</si>
  <si>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</si>
  <si>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</si>
  <si>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</si>
  <si>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</si>
  <si>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</si>
  <si>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</si>
  <si>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Наименование доходов бюджета</t>
  </si>
  <si>
    <t>Код классификации доходов бюджета</t>
  </si>
  <si>
    <t>№ строки</t>
  </si>
  <si>
    <t>Утверждено решением</t>
  </si>
  <si>
    <t>Думы городского округа</t>
  </si>
  <si>
    <t>Сумма, в рублях</t>
  </si>
  <si>
    <t>901 1 14 06012 04 0000 430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</si>
  <si>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</si>
  <si>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</si>
  <si>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</si>
  <si>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</si>
  <si>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</si>
  <si>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</si>
  <si>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</si>
  <si>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</si>
  <si>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</si>
  <si>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</si>
  <si>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</si>
  <si>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</si>
  <si>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</si>
  <si>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</si>
  <si>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Прочие доходы от компенсации затрат бюджетов городских округов </t>
  </si>
  <si>
    <t>919 1 13 02994 04 0000 130</t>
  </si>
  <si>
    <t>901 1 14 06312 04 0000 430</t>
  </si>
  <si>
    <t>919 2 02 15001 04 0000 150</t>
  </si>
  <si>
    <t>000 2 02 10000 00 0000 150</t>
  </si>
  <si>
    <t>000 2 02 20000 00 0000 150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</si>
  <si>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</si>
  <si>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</si>
  <si>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</si>
  <si>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</si>
  <si>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</si>
  <si>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901 2 02 35250 04 0000 150</t>
  </si>
  <si>
    <t>906 2 02 30024 04 0000 150</t>
  </si>
  <si>
    <t>000 2 02 40000 00 0000 150</t>
  </si>
  <si>
    <t>906 2 07 04000 04 0000 150</t>
  </si>
  <si>
    <t>908 2 07 04000 04 0000 150</t>
  </si>
  <si>
    <t>182 1 01 02000 01 0000 110</t>
  </si>
  <si>
    <t>000 1 01 00000 00 0000 000</t>
  </si>
  <si>
    <t>182 1 05 01000 00 0000 110</t>
  </si>
  <si>
    <t xml:space="preserve">Акцизы по подакцизным товарам (продукции), производимым на территории Российской Федерации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</si>
  <si>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</si>
  <si>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</si>
  <si>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БЕЗВОЗМЕЗДНЫЕ ПОСТУПЛЕНИЯ</t>
  </si>
  <si>
    <t>000 2 07 00000 00 0000 000</t>
  </si>
  <si>
    <t xml:space="preserve">Прочие доходы от оказания платных услуг (работ) получателями средств бюджетов городских округов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</si>
  <si>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</si>
  <si>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2022 год</t>
  </si>
  <si>
    <t>919 2 02 15002 04 0000 150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</si>
  <si>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</si>
  <si>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</si>
  <si>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</si>
  <si>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</si>
  <si>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</si>
  <si>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</si>
  <si>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</si>
  <si>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</si>
  <si>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</si>
  <si>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</si>
  <si>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Налог на доходы физических лиц </t>
  </si>
  <si>
    <t>Приложение № 2</t>
  </si>
  <si>
    <t xml:space="preserve">Налог, взимаемый в связи с применением упрощенной системы налогообложения </t>
  </si>
  <si>
    <t>Свод доходов бюджета городского округа Заречный на 2022 и 2023 годы</t>
  </si>
  <si>
    <t>2023 год</t>
  </si>
  <si>
    <t>ДОХОДЫ ОТ ОКАЗАНИЯ ПЛАТНЫХ УСЛУГ И КОМПЕНСАЦИИ ЗАТРАТ ГОСУДАРСТВА</t>
  </si>
  <si>
    <t xml:space="preserve">Субвенции местным бюджетам на осуществление государственного полномочия Свердловской области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</si>
  <si>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 xml:space="preserve">Субвенции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</si>
  <si>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</si>
  <si>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901 1 11 09080 04 0000 120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</si>
  <si>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</si>
  <si>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901 1 13 01994 04 0000 130</t>
  </si>
  <si>
    <t>906 1 13 01994 04 0000 130</t>
  </si>
  <si>
    <t>908 1 13 01994 04 0000 130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</si>
  <si>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</si>
  <si>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</si>
  <si>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Дотации бюджетам городских округов на выравнивание бюджетной обеспеченности из бюджета субъекта Российской Федерации</t>
  </si>
  <si>
    <t>906 2 02 29999 04 0000 150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</si>
  <si>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</si>
  <si>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доб</t>
  </si>
  <si>
    <t>906 2 02 45303 04 0000150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</si>
  <si>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</si>
  <si>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906 2 02 49999 04 0000150</t>
  </si>
  <si>
    <t>Межбюджетные трансферты из областного бюджета бюджетам муниципальных образований, расположенных на территории Свердловской области, на организацию бесплатного горячего питания обучающихся, получающих начальное общее образование в муниципальных общеобразовательных организациях, расположенных на территории Свердловской области</t>
  </si>
  <si>
    <t>от 04.03.2021 № 10-Р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</si>
</sst>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Liberation Serif"/>
      <family val="1"/>
    </font>
    <font>
      <i/>
      <sz val="12"/>
      <name val="Liberation Serif"/>
      <family val="1"/>
    </font>
    <font>
      <b/>
      <sz val="13"/>
      <name val="Liberation Serif"/>
      <family val="1"/>
    </font>
    <font>
      <sz val="10"/>
      <name val="Liberation Serif"/>
      <family val="1"/>
    </font>
    <font>
      <sz val="11"/>
      <name val="Liberation Serif"/>
      <family val="1"/>
    </font>
    <font>
      <b/>
      <sz val="10"/>
      <name val="Liberation Serif"/>
      <family val="1"/>
    </font>
    <font>
      <i/>
      <sz val="10"/>
      <name val="Liberation Serif"/>
      <family val="1"/>
    </font>
    <font>
      <b/>
      <sz val="12"/>
      <name val="Liberation Serif"/>
      <family val="1"/>
    </font>
    <font>
      <b/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left" vertical="top" wrapText="1"/>
    </xf>
    <xf numFmtId="187" fontId="13" fillId="0" borderId="12" xfId="60" applyNumberFormat="1" applyFont="1" applyFill="1" applyBorder="1" applyAlignment="1">
      <alignment horizontal="center"/>
    </xf>
    <xf numFmtId="187" fontId="11" fillId="0" borderId="12" xfId="6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centerContinuous"/>
    </xf>
    <xf numFmtId="0" fontId="8" fillId="0" borderId="11" xfId="0" applyNumberFormat="1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15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16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49" fontId="13" fillId="0" borderId="12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5" fillId="0" borderId="10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169" fontId="11" fillId="0" borderId="12" xfId="6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vertical="top" wrapText="1"/>
    </xf>
    <xf numFmtId="0" fontId="15" fillId="0" borderId="15" xfId="0" applyFont="1" applyFill="1" applyBorder="1" applyAlignment="1">
      <alignment wrapText="1"/>
    </xf>
    <xf numFmtId="187" fontId="13" fillId="0" borderId="14" xfId="6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87" fontId="13" fillId="0" borderId="16" xfId="6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/>
    </xf>
    <xf numFmtId="4" fontId="11" fillId="0" borderId="12" xfId="60" applyNumberFormat="1" applyFont="1" applyFill="1" applyBorder="1" applyAlignment="1">
      <alignment horizontal="center" vertical="top"/>
    </xf>
    <xf numFmtId="4" fontId="11" fillId="0" borderId="12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/>
    </xf>
    <xf numFmtId="169" fontId="11" fillId="0" borderId="12" xfId="60" applyNumberFormat="1" applyFont="1" applyFill="1" applyBorder="1" applyAlignment="1">
      <alignment/>
    </xf>
    <xf numFmtId="0" fontId="16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6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7.125" style="0" customWidth="1"/>
    <col min="2" max="2" width="25.75390625" style="15" customWidth="1"/>
    <col min="3" max="3" width="43.25390625" style="0" customWidth="1"/>
    <col min="4" max="4" width="14.75390625" style="16" customWidth="1"/>
    <col min="5" max="5" width="13.875" style="16" customWidth="1"/>
    <col min="6" max="6" width="0.2421875" style="0" hidden="1" customWidth="1"/>
    <col min="7" max="7" width="8.75390625" style="0" hidden="1" customWidth="1"/>
    <col min="8" max="8" width="8.875" style="0" hidden="1" customWidth="1"/>
    <col min="9" max="9" width="0.12890625" style="0" hidden="1" customWidth="1"/>
  </cols>
  <sheetData>
    <row r="1" spans="3:5" ht="15.75">
      <c r="C1" s="2"/>
      <c r="D1" s="19"/>
      <c r="E1" s="19" t="s">
        <v>107</v>
      </c>
    </row>
    <row r="2" spans="3:5" ht="15.75">
      <c r="C2" s="2"/>
      <c r="D2" s="19"/>
      <c r="E2" s="19" t="s">
        <v>50</v>
      </c>
    </row>
    <row r="3" spans="3:5" ht="15.75">
      <c r="C3" s="2"/>
      <c r="D3" s="19"/>
      <c r="E3" s="19" t="s">
        <v>51</v>
      </c>
    </row>
    <row r="4" spans="2:5" s="16" customFormat="1" ht="15.75">
      <c r="B4" s="17"/>
      <c r="C4" s="18"/>
      <c r="D4" s="19"/>
      <c r="E4" s="19" t="s">
        <v>130</v>
      </c>
    </row>
    <row r="5" s="16" customFormat="1" ht="12.75">
      <c r="B5" s="17"/>
    </row>
    <row r="6" spans="2:5" s="16" customFormat="1" ht="13.5" customHeight="1">
      <c r="B6" s="79" t="s">
        <v>109</v>
      </c>
      <c r="C6" s="80"/>
      <c r="D6" s="80"/>
      <c r="E6" s="80"/>
    </row>
    <row r="7" spans="2:5" s="16" customFormat="1" ht="12.75">
      <c r="B7" s="17"/>
      <c r="C7" s="20"/>
      <c r="D7" s="20"/>
      <c r="E7" s="20"/>
    </row>
    <row r="8" spans="1:5" s="34" customFormat="1" ht="16.5" customHeight="1">
      <c r="A8" s="77" t="s">
        <v>49</v>
      </c>
      <c r="B8" s="75" t="s">
        <v>48</v>
      </c>
      <c r="C8" s="75" t="s">
        <v>47</v>
      </c>
      <c r="D8" s="81" t="s">
        <v>52</v>
      </c>
      <c r="E8" s="82"/>
    </row>
    <row r="9" spans="1:5" s="34" customFormat="1" ht="22.5" customHeight="1">
      <c r="A9" s="78"/>
      <c r="B9" s="76"/>
      <c r="C9" s="76"/>
      <c r="D9" s="35" t="s">
        <v>94</v>
      </c>
      <c r="E9" s="35" t="s">
        <v>110</v>
      </c>
    </row>
    <row r="10" spans="1:5" s="16" customFormat="1" ht="30">
      <c r="A10" s="37">
        <v>1</v>
      </c>
      <c r="B10" s="38" t="s">
        <v>14</v>
      </c>
      <c r="C10" s="21" t="s">
        <v>58</v>
      </c>
      <c r="D10" s="13">
        <f>SUM(D11+D13+D15+D19+D22+D24+D32+D34+D39+D46)</f>
        <v>465539780</v>
      </c>
      <c r="E10" s="13">
        <f>SUM(E11+E13+E15+E19+E22+E24+E32+E34+E39+E46)</f>
        <v>495133450</v>
      </c>
    </row>
    <row r="11" spans="1:5" s="16" customFormat="1" ht="15">
      <c r="A11" s="37">
        <v>2</v>
      </c>
      <c r="B11" s="38" t="s">
        <v>85</v>
      </c>
      <c r="C11" s="21" t="s">
        <v>59</v>
      </c>
      <c r="D11" s="13">
        <f>SUM(D12:D12)</f>
        <v>302434410</v>
      </c>
      <c r="E11" s="13">
        <f>SUM(E12:E12)</f>
        <v>322697520</v>
      </c>
    </row>
    <row r="12" spans="1:6" s="16" customFormat="1" ht="15">
      <c r="A12" s="37">
        <v>3</v>
      </c>
      <c r="B12" s="22" t="s">
        <v>84</v>
      </c>
      <c r="C12" s="21" t="s">
        <v>106</v>
      </c>
      <c r="D12" s="14">
        <v>302434410</v>
      </c>
      <c r="E12" s="14">
        <v>322697520</v>
      </c>
      <c r="F12" s="23"/>
    </row>
    <row r="13" spans="1:5" ht="60">
      <c r="A13" s="37">
        <v>4</v>
      </c>
      <c r="B13" s="39" t="s">
        <v>40</v>
      </c>
      <c r="C13" s="7" t="s">
        <v>60</v>
      </c>
      <c r="D13" s="13">
        <f>SUM(D14)</f>
        <v>16307000</v>
      </c>
      <c r="E13" s="13">
        <f>SUM(E14)</f>
        <v>16308290</v>
      </c>
    </row>
    <row r="14" spans="1:5" ht="45">
      <c r="A14" s="37">
        <v>5</v>
      </c>
      <c r="B14" s="40" t="s">
        <v>54</v>
      </c>
      <c r="C14" s="5" t="s">
        <v>87</v>
      </c>
      <c r="D14" s="14">
        <v>16307000</v>
      </c>
      <c r="E14" s="14">
        <v>16308290</v>
      </c>
    </row>
    <row r="15" spans="1:5" ht="15">
      <c r="A15" s="37">
        <v>6</v>
      </c>
      <c r="B15" s="39" t="s">
        <v>41</v>
      </c>
      <c r="C15" s="7" t="s">
        <v>57</v>
      </c>
      <c r="D15" s="13">
        <f>SUM(D16:D18)</f>
        <v>45511120</v>
      </c>
      <c r="E15" s="13">
        <f>SUM(E16:E18)</f>
        <v>48759600</v>
      </c>
    </row>
    <row r="16" spans="1:5" ht="30">
      <c r="A16" s="37">
        <v>7</v>
      </c>
      <c r="B16" s="41" t="s">
        <v>86</v>
      </c>
      <c r="C16" s="5" t="s">
        <v>108</v>
      </c>
      <c r="D16" s="14">
        <v>40800880</v>
      </c>
      <c r="E16" s="14">
        <v>43860950</v>
      </c>
    </row>
    <row r="17" spans="1:5" ht="30">
      <c r="A17" s="37">
        <v>8</v>
      </c>
      <c r="B17" s="41" t="s">
        <v>15</v>
      </c>
      <c r="C17" s="8" t="s">
        <v>31</v>
      </c>
      <c r="D17" s="14"/>
      <c r="E17" s="14">
        <v>0</v>
      </c>
    </row>
    <row r="18" spans="1:5" ht="30">
      <c r="A18" s="37">
        <v>9</v>
      </c>
      <c r="B18" s="42" t="s">
        <v>33</v>
      </c>
      <c r="C18" s="3" t="s">
        <v>30</v>
      </c>
      <c r="D18" s="14">
        <v>4710240</v>
      </c>
      <c r="E18" s="14">
        <v>4898650</v>
      </c>
    </row>
    <row r="19" spans="1:5" ht="15">
      <c r="A19" s="37">
        <v>10</v>
      </c>
      <c r="B19" s="43" t="s">
        <v>42</v>
      </c>
      <c r="C19" s="7" t="s">
        <v>56</v>
      </c>
      <c r="D19" s="13">
        <f>SUM(D20+D21)</f>
        <v>27340000</v>
      </c>
      <c r="E19" s="13">
        <f>SUM(E20+E21)</f>
        <v>26900000</v>
      </c>
    </row>
    <row r="20" spans="1:5" ht="15">
      <c r="A20" s="37">
        <v>11</v>
      </c>
      <c r="B20" s="44" t="s">
        <v>16</v>
      </c>
      <c r="C20" s="3" t="s">
        <v>1</v>
      </c>
      <c r="D20" s="14">
        <v>7790000</v>
      </c>
      <c r="E20" s="14">
        <v>7790000</v>
      </c>
    </row>
    <row r="21" spans="1:5" ht="15">
      <c r="A21" s="37">
        <v>12</v>
      </c>
      <c r="B21" s="44" t="s">
        <v>17</v>
      </c>
      <c r="C21" s="4" t="s">
        <v>0</v>
      </c>
      <c r="D21" s="14">
        <v>19550000</v>
      </c>
      <c r="E21" s="14">
        <v>19110000</v>
      </c>
    </row>
    <row r="22" spans="1:5" ht="15">
      <c r="A22" s="37">
        <v>13</v>
      </c>
      <c r="B22" s="45" t="s">
        <v>5</v>
      </c>
      <c r="C22" s="7" t="s">
        <v>55</v>
      </c>
      <c r="D22" s="13">
        <f>SUM(D23:D23)</f>
        <v>3533000</v>
      </c>
      <c r="E22" s="13">
        <f>SUM(E23:E23)</f>
        <v>3639000</v>
      </c>
    </row>
    <row r="23" spans="1:5" ht="78" customHeight="1">
      <c r="A23" s="37">
        <v>14</v>
      </c>
      <c r="B23" s="40" t="s">
        <v>19</v>
      </c>
      <c r="C23" s="9" t="s">
        <v>43</v>
      </c>
      <c r="D23" s="14">
        <v>3533000</v>
      </c>
      <c r="E23" s="14">
        <v>3639000</v>
      </c>
    </row>
    <row r="24" spans="1:5" ht="65.25" customHeight="1">
      <c r="A24" s="37">
        <v>15</v>
      </c>
      <c r="B24" s="46" t="s">
        <v>6</v>
      </c>
      <c r="C24" s="10" t="s">
        <v>61</v>
      </c>
      <c r="D24" s="13">
        <f>SUM(D25+D29)</f>
        <v>49586020</v>
      </c>
      <c r="E24" s="13">
        <f>SUM(E25+E29)</f>
        <v>58032290</v>
      </c>
    </row>
    <row r="25" spans="1:5" ht="141" customHeight="1">
      <c r="A25" s="37">
        <v>16</v>
      </c>
      <c r="B25" s="42" t="s">
        <v>9</v>
      </c>
      <c r="C25" s="6" t="s">
        <v>93</v>
      </c>
      <c r="D25" s="14">
        <f>SUM(D26:D28)</f>
        <v>45198800</v>
      </c>
      <c r="E25" s="14">
        <f>SUM(E26:E28)</f>
        <v>53466800</v>
      </c>
    </row>
    <row r="26" spans="1:5" ht="108" customHeight="1">
      <c r="A26" s="37">
        <v>17</v>
      </c>
      <c r="B26" s="47" t="s">
        <v>32</v>
      </c>
      <c r="C26" s="11" t="s">
        <v>10</v>
      </c>
      <c r="D26" s="14">
        <v>16630000</v>
      </c>
      <c r="E26" s="14">
        <v>24894000</v>
      </c>
    </row>
    <row r="27" spans="1:5" ht="110.25" customHeight="1">
      <c r="A27" s="37">
        <v>18</v>
      </c>
      <c r="B27" s="48" t="s">
        <v>20</v>
      </c>
      <c r="C27" s="11" t="s">
        <v>121</v>
      </c>
      <c r="D27" s="14">
        <v>2333000</v>
      </c>
      <c r="E27" s="14">
        <v>2337000</v>
      </c>
    </row>
    <row r="28" spans="1:5" s="16" customFormat="1" ht="45">
      <c r="A28" s="37">
        <v>19</v>
      </c>
      <c r="B28" s="49" t="s">
        <v>34</v>
      </c>
      <c r="C28" s="26" t="s">
        <v>35</v>
      </c>
      <c r="D28" s="14">
        <f>27127800-892000</f>
        <v>26235800</v>
      </c>
      <c r="E28" s="14">
        <f>27335800-1100000</f>
        <v>26235800</v>
      </c>
    </row>
    <row r="29" spans="1:5" s="16" customFormat="1" ht="124.5" customHeight="1">
      <c r="A29" s="37">
        <v>20</v>
      </c>
      <c r="B29" s="50" t="s">
        <v>11</v>
      </c>
      <c r="C29" s="27" t="s">
        <v>44</v>
      </c>
      <c r="D29" s="14">
        <f>SUM(D30:D31)</f>
        <v>4387220</v>
      </c>
      <c r="E29" s="14">
        <f>SUM(E30:E31)</f>
        <v>4565490</v>
      </c>
    </row>
    <row r="30" spans="1:5" s="16" customFormat="1" ht="108" customHeight="1">
      <c r="A30" s="37">
        <v>21</v>
      </c>
      <c r="B30" s="51" t="s">
        <v>22</v>
      </c>
      <c r="C30" s="36" t="s">
        <v>36</v>
      </c>
      <c r="D30" s="14">
        <v>2395220</v>
      </c>
      <c r="E30" s="14">
        <v>2177490</v>
      </c>
    </row>
    <row r="31" spans="1:5" s="16" customFormat="1" ht="156.75" customHeight="1">
      <c r="A31" s="37">
        <v>22</v>
      </c>
      <c r="B31" s="51" t="s">
        <v>115</v>
      </c>
      <c r="C31" s="28" t="s">
        <v>116</v>
      </c>
      <c r="D31" s="14">
        <f>892000+1100000</f>
        <v>1992000</v>
      </c>
      <c r="E31" s="14">
        <f>1100000+1288000</f>
        <v>2388000</v>
      </c>
    </row>
    <row r="32" spans="1:5" s="16" customFormat="1" ht="30">
      <c r="A32" s="37">
        <v>23</v>
      </c>
      <c r="B32" s="38" t="s">
        <v>7</v>
      </c>
      <c r="C32" s="21" t="s">
        <v>62</v>
      </c>
      <c r="D32" s="13">
        <f>+D33</f>
        <v>2894000</v>
      </c>
      <c r="E32" s="13">
        <f>+E33</f>
        <v>3010000</v>
      </c>
    </row>
    <row r="33" spans="1:5" s="16" customFormat="1" ht="30">
      <c r="A33" s="37">
        <v>24</v>
      </c>
      <c r="B33" s="52" t="s">
        <v>25</v>
      </c>
      <c r="C33" s="29" t="s">
        <v>3</v>
      </c>
      <c r="D33" s="14">
        <v>2894000</v>
      </c>
      <c r="E33" s="14">
        <v>3010000</v>
      </c>
    </row>
    <row r="34" spans="1:5" s="16" customFormat="1" ht="45">
      <c r="A34" s="37">
        <v>25</v>
      </c>
      <c r="B34" s="38" t="s">
        <v>24</v>
      </c>
      <c r="C34" s="21" t="s">
        <v>111</v>
      </c>
      <c r="D34" s="13">
        <f>D35+D36+D37+D38</f>
        <v>14542770</v>
      </c>
      <c r="E34" s="13">
        <f>E35+E36+E37+E38</f>
        <v>14642350</v>
      </c>
    </row>
    <row r="35" spans="1:5" s="16" customFormat="1" ht="45">
      <c r="A35" s="37">
        <v>26</v>
      </c>
      <c r="B35" s="52" t="s">
        <v>117</v>
      </c>
      <c r="C35" s="29" t="s">
        <v>92</v>
      </c>
      <c r="D35" s="14">
        <v>3820000</v>
      </c>
      <c r="E35" s="14">
        <v>3896000</v>
      </c>
    </row>
    <row r="36" spans="1:5" s="16" customFormat="1" ht="45">
      <c r="A36" s="37">
        <v>27</v>
      </c>
      <c r="B36" s="52" t="s">
        <v>118</v>
      </c>
      <c r="C36" s="27" t="s">
        <v>29</v>
      </c>
      <c r="D36" s="14">
        <v>632450</v>
      </c>
      <c r="E36" s="14">
        <v>657750</v>
      </c>
    </row>
    <row r="37" spans="1:5" s="16" customFormat="1" ht="45">
      <c r="A37" s="37">
        <v>28</v>
      </c>
      <c r="B37" s="52" t="s">
        <v>119</v>
      </c>
      <c r="C37" s="29" t="s">
        <v>92</v>
      </c>
      <c r="D37" s="14">
        <v>9405600</v>
      </c>
      <c r="E37" s="14">
        <v>9455600</v>
      </c>
    </row>
    <row r="38" spans="1:5" s="16" customFormat="1" ht="30">
      <c r="A38" s="37">
        <v>29</v>
      </c>
      <c r="B38" s="52" t="s">
        <v>69</v>
      </c>
      <c r="C38" s="29" t="s">
        <v>68</v>
      </c>
      <c r="D38" s="14">
        <v>684720</v>
      </c>
      <c r="E38" s="14">
        <v>633000</v>
      </c>
    </row>
    <row r="39" spans="1:5" s="16" customFormat="1" ht="45">
      <c r="A39" s="37">
        <v>30</v>
      </c>
      <c r="B39" s="38" t="s">
        <v>12</v>
      </c>
      <c r="C39" s="21" t="s">
        <v>63</v>
      </c>
      <c r="D39" s="13">
        <f>SUM(D40+D42)</f>
        <v>2899760</v>
      </c>
      <c r="E39" s="13">
        <f>SUM(E40+E42)</f>
        <v>651500</v>
      </c>
    </row>
    <row r="40" spans="1:5" s="16" customFormat="1" ht="125.25" customHeight="1">
      <c r="A40" s="37">
        <v>31</v>
      </c>
      <c r="B40" s="52" t="s">
        <v>21</v>
      </c>
      <c r="C40" s="30" t="s">
        <v>45</v>
      </c>
      <c r="D40" s="14">
        <v>2211400</v>
      </c>
      <c r="E40" s="14">
        <v>340300</v>
      </c>
    </row>
    <row r="41" spans="1:5" s="16" customFormat="1" ht="131.25" customHeight="1">
      <c r="A41" s="37">
        <v>32</v>
      </c>
      <c r="B41" s="53" t="s">
        <v>26</v>
      </c>
      <c r="C41" s="26" t="s">
        <v>37</v>
      </c>
      <c r="D41" s="14">
        <v>2211000</v>
      </c>
      <c r="E41" s="14">
        <v>340000</v>
      </c>
    </row>
    <row r="42" spans="1:5" s="16" customFormat="1" ht="48" customHeight="1">
      <c r="A42" s="37">
        <v>33</v>
      </c>
      <c r="B42" s="52" t="s">
        <v>23</v>
      </c>
      <c r="C42" s="29" t="s">
        <v>46</v>
      </c>
      <c r="D42" s="14">
        <f>SUM(D43:D45)</f>
        <v>688360</v>
      </c>
      <c r="E42" s="14">
        <f>SUM(E43:E45)</f>
        <v>311200</v>
      </c>
    </row>
    <row r="43" spans="1:5" s="16" customFormat="1" ht="63" customHeight="1">
      <c r="A43" s="37">
        <v>34</v>
      </c>
      <c r="B43" s="53" t="s">
        <v>53</v>
      </c>
      <c r="C43" s="31" t="s">
        <v>13</v>
      </c>
      <c r="D43" s="14">
        <v>269430</v>
      </c>
      <c r="E43" s="14">
        <v>161200</v>
      </c>
    </row>
    <row r="44" spans="1:5" s="16" customFormat="1" ht="78" customHeight="1">
      <c r="A44" s="37">
        <v>35</v>
      </c>
      <c r="B44" s="53" t="s">
        <v>27</v>
      </c>
      <c r="C44" s="31" t="s">
        <v>38</v>
      </c>
      <c r="D44" s="14">
        <v>368930</v>
      </c>
      <c r="E44" s="14">
        <v>100000</v>
      </c>
    </row>
    <row r="45" spans="1:5" s="16" customFormat="1" ht="127.5" customHeight="1">
      <c r="A45" s="37">
        <v>36</v>
      </c>
      <c r="B45" s="53" t="s">
        <v>70</v>
      </c>
      <c r="C45" s="12" t="s">
        <v>120</v>
      </c>
      <c r="D45" s="14">
        <v>50000</v>
      </c>
      <c r="E45" s="14">
        <v>50000</v>
      </c>
    </row>
    <row r="46" spans="1:5" s="16" customFormat="1" ht="30">
      <c r="A46" s="37">
        <v>37</v>
      </c>
      <c r="B46" s="54" t="s">
        <v>8</v>
      </c>
      <c r="C46" s="32" t="s">
        <v>64</v>
      </c>
      <c r="D46" s="13">
        <v>491700</v>
      </c>
      <c r="E46" s="13">
        <v>492900</v>
      </c>
    </row>
    <row r="47" spans="1:5" s="16" customFormat="1" ht="15">
      <c r="A47" s="37">
        <v>38</v>
      </c>
      <c r="B47" s="38" t="s">
        <v>4</v>
      </c>
      <c r="C47" s="21" t="s">
        <v>65</v>
      </c>
      <c r="D47" s="13">
        <f>SUM(D48+D70)</f>
        <v>872097100</v>
      </c>
      <c r="E47" s="13">
        <f>SUM(E48+E70)</f>
        <v>878191400</v>
      </c>
    </row>
    <row r="48" spans="1:5" s="16" customFormat="1" ht="47.25" customHeight="1">
      <c r="A48" s="37">
        <v>39</v>
      </c>
      <c r="B48" s="55" t="s">
        <v>66</v>
      </c>
      <c r="C48" s="21" t="s">
        <v>67</v>
      </c>
      <c r="D48" s="13">
        <f>SUM(D49+D52+D54+D67)</f>
        <v>871987100</v>
      </c>
      <c r="E48" s="13">
        <f>SUM(E49+E52+E54+E67)</f>
        <v>878081400</v>
      </c>
    </row>
    <row r="49" spans="1:5" s="16" customFormat="1" ht="30">
      <c r="A49" s="37">
        <v>40</v>
      </c>
      <c r="B49" s="38" t="s">
        <v>72</v>
      </c>
      <c r="C49" s="33" t="s">
        <v>88</v>
      </c>
      <c r="D49" s="13">
        <f>SUM(D50:D51)</f>
        <v>219738000</v>
      </c>
      <c r="E49" s="13">
        <f>SUM(E50:E51)</f>
        <v>213075000</v>
      </c>
    </row>
    <row r="50" spans="1:5" s="16" customFormat="1" ht="49.5" customHeight="1">
      <c r="A50" s="37">
        <v>41</v>
      </c>
      <c r="B50" s="52" t="s">
        <v>71</v>
      </c>
      <c r="C50" s="30" t="s">
        <v>122</v>
      </c>
      <c r="D50" s="14">
        <v>207311000</v>
      </c>
      <c r="E50" s="14">
        <v>2180000</v>
      </c>
    </row>
    <row r="51" spans="1:5" s="16" customFormat="1" ht="45">
      <c r="A51" s="37">
        <v>42</v>
      </c>
      <c r="B51" s="52" t="s">
        <v>95</v>
      </c>
      <c r="C51" s="30" t="s">
        <v>96</v>
      </c>
      <c r="D51" s="14">
        <v>12427000</v>
      </c>
      <c r="E51" s="14">
        <v>210895000</v>
      </c>
    </row>
    <row r="52" spans="1:5" s="16" customFormat="1" ht="45">
      <c r="A52" s="37">
        <v>43</v>
      </c>
      <c r="B52" s="38" t="s">
        <v>73</v>
      </c>
      <c r="C52" s="58" t="s">
        <v>39</v>
      </c>
      <c r="D52" s="13">
        <f>D53</f>
        <v>15047200</v>
      </c>
      <c r="E52" s="13">
        <f>E53</f>
        <v>16438600</v>
      </c>
    </row>
    <row r="53" spans="1:7" s="57" customFormat="1" ht="49.5" customHeight="1">
      <c r="A53" s="37">
        <v>44</v>
      </c>
      <c r="B53" s="59" t="s">
        <v>123</v>
      </c>
      <c r="C53" s="60" t="s">
        <v>124</v>
      </c>
      <c r="D53" s="14">
        <v>15047200</v>
      </c>
      <c r="E53" s="14">
        <v>16438600</v>
      </c>
      <c r="G53" s="57" t="s">
        <v>125</v>
      </c>
    </row>
    <row r="54" spans="1:5" s="16" customFormat="1" ht="30">
      <c r="A54" s="37">
        <v>45</v>
      </c>
      <c r="B54" s="38" t="s">
        <v>74</v>
      </c>
      <c r="C54" s="58" t="s">
        <v>89</v>
      </c>
      <c r="D54" s="13">
        <f>SUM(D55:D66)</f>
        <v>597412800</v>
      </c>
      <c r="E54" s="13">
        <f>SUM(E55:E66)</f>
        <v>609522900</v>
      </c>
    </row>
    <row r="55" spans="1:5" s="57" customFormat="1" ht="63" customHeight="1">
      <c r="A55" s="37">
        <v>46</v>
      </c>
      <c r="B55" s="59" t="s">
        <v>76</v>
      </c>
      <c r="C55" s="60" t="s">
        <v>98</v>
      </c>
      <c r="D55" s="61">
        <v>5511500</v>
      </c>
      <c r="E55" s="61">
        <v>5731900</v>
      </c>
    </row>
    <row r="56" spans="1:5" s="57" customFormat="1" ht="109.5" customHeight="1">
      <c r="A56" s="37">
        <v>47</v>
      </c>
      <c r="B56" s="59" t="s">
        <v>78</v>
      </c>
      <c r="C56" s="62" t="s">
        <v>99</v>
      </c>
      <c r="D56" s="61">
        <v>54000</v>
      </c>
      <c r="E56" s="61">
        <v>56000</v>
      </c>
    </row>
    <row r="57" spans="1:5" s="57" customFormat="1" ht="96" customHeight="1">
      <c r="A57" s="37">
        <v>48</v>
      </c>
      <c r="B57" s="59" t="s">
        <v>78</v>
      </c>
      <c r="C57" s="62" t="s">
        <v>102</v>
      </c>
      <c r="D57" s="61">
        <v>84346000</v>
      </c>
      <c r="E57" s="61">
        <v>87722200</v>
      </c>
    </row>
    <row r="58" spans="1:5" s="57" customFormat="1" ht="126" customHeight="1">
      <c r="A58" s="37">
        <v>49</v>
      </c>
      <c r="B58" s="59" t="s">
        <v>78</v>
      </c>
      <c r="C58" s="62" t="s">
        <v>100</v>
      </c>
      <c r="D58" s="61">
        <v>200</v>
      </c>
      <c r="E58" s="61">
        <v>200</v>
      </c>
    </row>
    <row r="59" spans="1:5" s="57" customFormat="1" ht="61.5" customHeight="1">
      <c r="A59" s="37">
        <v>50</v>
      </c>
      <c r="B59" s="59" t="s">
        <v>78</v>
      </c>
      <c r="C59" s="62" t="s">
        <v>101</v>
      </c>
      <c r="D59" s="61">
        <v>119800</v>
      </c>
      <c r="E59" s="61">
        <v>124600</v>
      </c>
    </row>
    <row r="60" spans="1:5" s="57" customFormat="1" ht="111.75" customHeight="1">
      <c r="A60" s="37">
        <v>51</v>
      </c>
      <c r="B60" s="59" t="s">
        <v>78</v>
      </c>
      <c r="C60" s="63" t="s">
        <v>112</v>
      </c>
      <c r="D60" s="61">
        <v>27000</v>
      </c>
      <c r="E60" s="61">
        <v>27000</v>
      </c>
    </row>
    <row r="61" spans="1:5" s="57" customFormat="1" ht="93.75" customHeight="1">
      <c r="A61" s="37">
        <v>52</v>
      </c>
      <c r="B61" s="59" t="s">
        <v>78</v>
      </c>
      <c r="C61" s="63" t="s">
        <v>114</v>
      </c>
      <c r="D61" s="61">
        <v>724900</v>
      </c>
      <c r="E61" s="61">
        <v>724900</v>
      </c>
    </row>
    <row r="62" spans="1:5" s="57" customFormat="1" ht="159" customHeight="1">
      <c r="A62" s="37">
        <v>53</v>
      </c>
      <c r="B62" s="59" t="s">
        <v>80</v>
      </c>
      <c r="C62" s="63" t="s">
        <v>105</v>
      </c>
      <c r="D62" s="61">
        <v>1302500</v>
      </c>
      <c r="E62" s="61">
        <v>1354600</v>
      </c>
    </row>
    <row r="63" spans="1:5" s="57" customFormat="1" ht="84" customHeight="1">
      <c r="A63" s="37">
        <v>54</v>
      </c>
      <c r="B63" s="59" t="s">
        <v>77</v>
      </c>
      <c r="C63" s="60" t="s">
        <v>97</v>
      </c>
      <c r="D63" s="61">
        <v>109100</v>
      </c>
      <c r="E63" s="61">
        <v>3700</v>
      </c>
    </row>
    <row r="64" spans="1:5" s="57" customFormat="1" ht="94.5" customHeight="1">
      <c r="A64" s="37">
        <v>55</v>
      </c>
      <c r="B64" s="59" t="s">
        <v>79</v>
      </c>
      <c r="C64" s="62" t="s">
        <v>113</v>
      </c>
      <c r="D64" s="61">
        <v>13720800</v>
      </c>
      <c r="E64" s="61">
        <v>13720800</v>
      </c>
    </row>
    <row r="65" spans="1:5" s="57" customFormat="1" ht="159.75" customHeight="1">
      <c r="A65" s="37">
        <v>56</v>
      </c>
      <c r="B65" s="59" t="s">
        <v>75</v>
      </c>
      <c r="C65" s="63" t="s">
        <v>103</v>
      </c>
      <c r="D65" s="61">
        <v>245512000</v>
      </c>
      <c r="E65" s="61">
        <v>249513000</v>
      </c>
    </row>
    <row r="66" spans="1:5" s="57" customFormat="1" ht="78" customHeight="1">
      <c r="A66" s="37">
        <v>57</v>
      </c>
      <c r="B66" s="59" t="s">
        <v>75</v>
      </c>
      <c r="C66" s="62" t="s">
        <v>104</v>
      </c>
      <c r="D66" s="61">
        <v>245985000</v>
      </c>
      <c r="E66" s="61">
        <v>250544000</v>
      </c>
    </row>
    <row r="67" spans="1:5" s="16" customFormat="1" ht="15">
      <c r="A67" s="37">
        <v>58</v>
      </c>
      <c r="B67" s="38" t="s">
        <v>81</v>
      </c>
      <c r="C67" s="64" t="s">
        <v>18</v>
      </c>
      <c r="D67" s="65">
        <f>SUM(D68:D69)</f>
        <v>39789100</v>
      </c>
      <c r="E67" s="65">
        <f>SUM(E68:E69)</f>
        <v>39044900</v>
      </c>
    </row>
    <row r="68" spans="1:9" s="57" customFormat="1" ht="92.25" customHeight="1">
      <c r="A68" s="37">
        <v>59</v>
      </c>
      <c r="B68" s="22" t="s">
        <v>126</v>
      </c>
      <c r="C68" s="63" t="s">
        <v>127</v>
      </c>
      <c r="D68" s="61">
        <v>16889500</v>
      </c>
      <c r="E68" s="61">
        <v>16889500</v>
      </c>
      <c r="F68" s="70"/>
      <c r="G68" s="71">
        <f>5839500-359400</f>
        <v>5480100</v>
      </c>
      <c r="H68" s="72">
        <f>G68-D68</f>
        <v>-11409400</v>
      </c>
      <c r="I68" s="73"/>
    </row>
    <row r="69" spans="1:10" s="57" customFormat="1" ht="146.25" customHeight="1">
      <c r="A69" s="37">
        <v>60</v>
      </c>
      <c r="B69" s="22" t="s">
        <v>128</v>
      </c>
      <c r="C69" s="63" t="s">
        <v>129</v>
      </c>
      <c r="D69" s="74">
        <v>22899600</v>
      </c>
      <c r="E69" s="74">
        <v>22155400</v>
      </c>
      <c r="F69" s="70"/>
      <c r="G69" s="71">
        <f>5839500-359400</f>
        <v>5480100</v>
      </c>
      <c r="H69" s="72">
        <f>G69-D69</f>
        <v>-17419500</v>
      </c>
      <c r="I69" s="73"/>
      <c r="J69" s="56"/>
    </row>
    <row r="70" spans="1:5" s="16" customFormat="1" ht="30">
      <c r="A70" s="37">
        <v>61</v>
      </c>
      <c r="B70" s="38" t="s">
        <v>91</v>
      </c>
      <c r="C70" s="66" t="s">
        <v>90</v>
      </c>
      <c r="D70" s="67">
        <f>SUM(D71:D72)</f>
        <v>110000</v>
      </c>
      <c r="E70" s="67">
        <f>SUM(E71:E72)</f>
        <v>110000</v>
      </c>
    </row>
    <row r="71" spans="1:5" s="16" customFormat="1" ht="30">
      <c r="A71" s="37">
        <v>62</v>
      </c>
      <c r="B71" s="52" t="s">
        <v>82</v>
      </c>
      <c r="C71" s="27" t="s">
        <v>28</v>
      </c>
      <c r="D71" s="14">
        <v>0</v>
      </c>
      <c r="E71" s="14">
        <v>0</v>
      </c>
    </row>
    <row r="72" spans="1:5" s="16" customFormat="1" ht="30">
      <c r="A72" s="37">
        <v>63</v>
      </c>
      <c r="B72" s="52" t="s">
        <v>83</v>
      </c>
      <c r="C72" s="27" t="s">
        <v>28</v>
      </c>
      <c r="D72" s="14">
        <v>110000</v>
      </c>
      <c r="E72" s="14">
        <v>110000</v>
      </c>
    </row>
    <row r="73" spans="1:5" s="16" customFormat="1" ht="15">
      <c r="A73" s="37">
        <v>64</v>
      </c>
      <c r="B73" s="68"/>
      <c r="C73" s="69" t="s">
        <v>2</v>
      </c>
      <c r="D73" s="13">
        <f>D10+D47</f>
        <v>1337636880</v>
      </c>
      <c r="E73" s="13">
        <f>E10+E47</f>
        <v>1373324850</v>
      </c>
    </row>
    <row r="74" spans="3:5" ht="14.25">
      <c r="C74" s="1"/>
      <c r="D74" s="24"/>
      <c r="E74" s="25"/>
    </row>
  </sheetData>
  <sheetProtection/>
  <mergeCells count="5">
    <mergeCell ref="C8:C9"/>
    <mergeCell ref="B8:B9"/>
    <mergeCell ref="A8:A9"/>
    <mergeCell ref="B6:E6"/>
    <mergeCell ref="D8:E8"/>
  </mergeCells>
  <printOptions/>
  <pageMargins left="0.7874015748031497" right="0.5905511811023623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GulyaevaIO</cp:lastModifiedBy>
  <cp:lastPrinted>2021-02-19T04:25:50Z</cp:lastPrinted>
  <dcterms:created xsi:type="dcterms:W3CDTF">1999-08-31T09:18:08Z</dcterms:created>
  <dcterms:modified xsi:type="dcterms:W3CDTF">2021-03-05T03:49:06Z</dcterms:modified>
  <cp:category/>
  <cp:version/>
  <cp:contentType/>
  <cp:contentStatus/>
</cp:coreProperties>
</file>