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schenko\Desktop\Муниципальные программы\2017 год\изменения в мп удс октябрь 2017\"/>
    </mc:Choice>
  </mc:AlternateContent>
  <bookViews>
    <workbookView xWindow="0" yWindow="0" windowWidth="24000" windowHeight="9732"/>
  </bookViews>
  <sheets>
    <sheet name="план мероприятий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32" i="2"/>
  <c r="C33" i="2"/>
  <c r="C34" i="2"/>
  <c r="C30" i="2"/>
  <c r="C26" i="2"/>
  <c r="C27" i="2"/>
  <c r="C28" i="2"/>
  <c r="C29" i="2"/>
  <c r="C25" i="2"/>
  <c r="E128" i="2" l="1"/>
  <c r="E60" i="2"/>
  <c r="F60" i="2"/>
  <c r="G60" i="2"/>
  <c r="H60" i="2"/>
  <c r="E59" i="2"/>
  <c r="F59" i="2"/>
  <c r="G59" i="2"/>
  <c r="H59" i="2"/>
  <c r="E58" i="2"/>
  <c r="F58" i="2"/>
  <c r="G58" i="2"/>
  <c r="H58" i="2"/>
  <c r="E57" i="2"/>
  <c r="F57" i="2"/>
  <c r="G57" i="2"/>
  <c r="H57" i="2"/>
  <c r="D58" i="2"/>
  <c r="D59" i="2"/>
  <c r="D60" i="2"/>
  <c r="D57" i="2"/>
  <c r="E64" i="2"/>
  <c r="E63" i="2"/>
  <c r="E123" i="2"/>
  <c r="E124" i="2"/>
  <c r="E138" i="2"/>
  <c r="G64" i="2" l="1"/>
  <c r="F64" i="2"/>
  <c r="G69" i="2" l="1"/>
  <c r="F69" i="2"/>
  <c r="E136" i="2" l="1"/>
  <c r="E56" i="2"/>
  <c r="D26" i="2"/>
  <c r="E29" i="2"/>
  <c r="F29" i="2"/>
  <c r="G29" i="2"/>
  <c r="H29" i="2"/>
  <c r="E28" i="2"/>
  <c r="F28" i="2"/>
  <c r="G28" i="2"/>
  <c r="H28" i="2"/>
  <c r="E27" i="2"/>
  <c r="F27" i="2"/>
  <c r="G27" i="2"/>
  <c r="H27" i="2"/>
  <c r="E26" i="2"/>
  <c r="F26" i="2"/>
  <c r="G26" i="2"/>
  <c r="H26" i="2"/>
  <c r="D27" i="2"/>
  <c r="D28" i="2"/>
  <c r="D29" i="2"/>
  <c r="C100" i="2"/>
  <c r="C99" i="2"/>
  <c r="C98" i="2"/>
  <c r="C97" i="2"/>
  <c r="H96" i="2"/>
  <c r="G96" i="2"/>
  <c r="F96" i="2"/>
  <c r="E96" i="2"/>
  <c r="D96" i="2"/>
  <c r="C75" i="2"/>
  <c r="H71" i="2"/>
  <c r="G71" i="2"/>
  <c r="C74" i="2"/>
  <c r="C73" i="2"/>
  <c r="C72" i="2"/>
  <c r="E71" i="2"/>
  <c r="D71" i="2"/>
  <c r="C120" i="2"/>
  <c r="C119" i="2"/>
  <c r="C118" i="2"/>
  <c r="C117" i="2"/>
  <c r="H116" i="2"/>
  <c r="G116" i="2"/>
  <c r="F116" i="2"/>
  <c r="E116" i="2"/>
  <c r="D116" i="2"/>
  <c r="C54" i="2"/>
  <c r="C53" i="2"/>
  <c r="C52" i="2"/>
  <c r="C51" i="2"/>
  <c r="H50" i="2"/>
  <c r="G50" i="2"/>
  <c r="F50" i="2"/>
  <c r="E50" i="2"/>
  <c r="D50" i="2"/>
  <c r="C96" i="2" l="1"/>
  <c r="C116" i="2"/>
  <c r="C50" i="2"/>
  <c r="F71" i="2"/>
  <c r="C71" i="2" s="1"/>
  <c r="C105" i="2" l="1"/>
  <c r="C104" i="2"/>
  <c r="C103" i="2"/>
  <c r="C102" i="2"/>
  <c r="H101" i="2"/>
  <c r="G101" i="2"/>
  <c r="F101" i="2"/>
  <c r="E101" i="2"/>
  <c r="D101" i="2"/>
  <c r="C145" i="2"/>
  <c r="C144" i="2"/>
  <c r="C143" i="2"/>
  <c r="C142" i="2"/>
  <c r="H141" i="2"/>
  <c r="G141" i="2"/>
  <c r="F141" i="2"/>
  <c r="E141" i="2"/>
  <c r="D141" i="2"/>
  <c r="C140" i="2"/>
  <c r="C139" i="2"/>
  <c r="C137" i="2"/>
  <c r="H136" i="2"/>
  <c r="G136" i="2"/>
  <c r="F136" i="2"/>
  <c r="D136" i="2"/>
  <c r="H69" i="2"/>
  <c r="D30" i="2"/>
  <c r="D35" i="2"/>
  <c r="D40" i="2"/>
  <c r="D45" i="2"/>
  <c r="C49" i="2"/>
  <c r="C48" i="2"/>
  <c r="C47" i="2"/>
  <c r="C46" i="2"/>
  <c r="H45" i="2"/>
  <c r="G45" i="2"/>
  <c r="F45" i="2"/>
  <c r="E45" i="2"/>
  <c r="C138" i="2" l="1"/>
  <c r="C141" i="2"/>
  <c r="C101" i="2"/>
  <c r="C136" i="2"/>
  <c r="C45" i="2"/>
  <c r="H64" i="2" l="1"/>
  <c r="C135" i="2" l="1"/>
  <c r="C134" i="2"/>
  <c r="C133" i="2"/>
  <c r="C132" i="2"/>
  <c r="H131" i="2"/>
  <c r="G131" i="2"/>
  <c r="F131" i="2"/>
  <c r="E131" i="2"/>
  <c r="D131" i="2"/>
  <c r="C130" i="2"/>
  <c r="C129" i="2"/>
  <c r="C128" i="2"/>
  <c r="C127" i="2"/>
  <c r="H126" i="2"/>
  <c r="G126" i="2"/>
  <c r="F126" i="2"/>
  <c r="E126" i="2"/>
  <c r="D126" i="2"/>
  <c r="C131" i="2" l="1"/>
  <c r="C126" i="2"/>
  <c r="C60" i="2" l="1"/>
  <c r="D121" i="2"/>
  <c r="C125" i="2"/>
  <c r="C124" i="2"/>
  <c r="C123" i="2"/>
  <c r="C122" i="2"/>
  <c r="H121" i="2"/>
  <c r="G121" i="2"/>
  <c r="F121" i="2"/>
  <c r="E121" i="2"/>
  <c r="D94" i="2"/>
  <c r="C95" i="2"/>
  <c r="C93" i="2"/>
  <c r="C92" i="2"/>
  <c r="H91" i="2"/>
  <c r="G91" i="2"/>
  <c r="F91" i="2"/>
  <c r="E91" i="2"/>
  <c r="D91" i="2"/>
  <c r="E111" i="2"/>
  <c r="F111" i="2"/>
  <c r="G111" i="2"/>
  <c r="H111" i="2"/>
  <c r="D111" i="2"/>
  <c r="C112" i="2"/>
  <c r="C113" i="2"/>
  <c r="C115" i="2"/>
  <c r="C94" i="2" l="1"/>
  <c r="D56" i="2"/>
  <c r="F56" i="2"/>
  <c r="G56" i="2"/>
  <c r="C121" i="2"/>
  <c r="H56" i="2"/>
  <c r="C57" i="2"/>
  <c r="C114" i="2"/>
  <c r="C91" i="2"/>
  <c r="C111" i="2"/>
  <c r="C58" i="2" l="1"/>
  <c r="C59" i="2"/>
  <c r="C56" i="2"/>
  <c r="C41" i="2"/>
  <c r="C42" i="2"/>
  <c r="C43" i="2"/>
  <c r="C44" i="2"/>
  <c r="E40" i="2"/>
  <c r="F40" i="2"/>
  <c r="G40" i="2"/>
  <c r="H40" i="2"/>
  <c r="C40" i="2" l="1"/>
  <c r="E35" i="2"/>
  <c r="F35" i="2"/>
  <c r="G35" i="2"/>
  <c r="H35" i="2"/>
  <c r="C36" i="2"/>
  <c r="C37" i="2"/>
  <c r="C38" i="2"/>
  <c r="C39" i="2"/>
  <c r="C35" i="2" l="1"/>
  <c r="E21" i="2"/>
  <c r="F21" i="2"/>
  <c r="G21" i="2"/>
  <c r="H21" i="2"/>
  <c r="E20" i="2"/>
  <c r="F20" i="2"/>
  <c r="G20" i="2"/>
  <c r="H20" i="2"/>
  <c r="D20" i="2"/>
  <c r="D21" i="2"/>
  <c r="E23" i="2"/>
  <c r="F23" i="2"/>
  <c r="G23" i="2"/>
  <c r="H23" i="2"/>
  <c r="D23" i="2"/>
  <c r="C21" i="2" l="1"/>
  <c r="C23" i="2"/>
  <c r="C20" i="2"/>
  <c r="G15" i="2"/>
  <c r="G10" i="2" s="1"/>
  <c r="H15" i="2"/>
  <c r="H10" i="2" s="1"/>
  <c r="D15" i="2"/>
  <c r="D10" i="2" s="1"/>
  <c r="E15" i="2"/>
  <c r="G16" i="2"/>
  <c r="G11" i="2" s="1"/>
  <c r="H16" i="2"/>
  <c r="H11" i="2" s="1"/>
  <c r="G17" i="2"/>
  <c r="H17" i="2"/>
  <c r="G18" i="2"/>
  <c r="G13" i="2" s="1"/>
  <c r="H18" i="2"/>
  <c r="H13" i="2" s="1"/>
  <c r="G30" i="2"/>
  <c r="H30" i="2"/>
  <c r="D106" i="2"/>
  <c r="E106" i="2"/>
  <c r="F106" i="2"/>
  <c r="G106" i="2"/>
  <c r="H106" i="2"/>
  <c r="C107" i="2"/>
  <c r="C108" i="2"/>
  <c r="C110" i="2"/>
  <c r="D86" i="2"/>
  <c r="F15" i="2"/>
  <c r="F10" i="2" s="1"/>
  <c r="F16" i="2"/>
  <c r="F11" i="2" s="1"/>
  <c r="E17" i="2"/>
  <c r="F17" i="2"/>
  <c r="E16" i="2"/>
  <c r="E11" i="2" s="1"/>
  <c r="D16" i="2"/>
  <c r="D17" i="2"/>
  <c r="E18" i="2"/>
  <c r="E13" i="2" s="1"/>
  <c r="F18" i="2"/>
  <c r="F13" i="2" s="1"/>
  <c r="D18" i="2"/>
  <c r="C87" i="2"/>
  <c r="C88" i="2"/>
  <c r="C90" i="2"/>
  <c r="E10" i="2" l="1"/>
  <c r="C10" i="2" s="1"/>
  <c r="E14" i="2"/>
  <c r="C15" i="2"/>
  <c r="C18" i="2"/>
  <c r="D13" i="2"/>
  <c r="C13" i="2" s="1"/>
  <c r="F14" i="2"/>
  <c r="D11" i="2"/>
  <c r="C16" i="2"/>
  <c r="G14" i="2"/>
  <c r="C17" i="2"/>
  <c r="D14" i="2"/>
  <c r="H14" i="2"/>
  <c r="H25" i="2"/>
  <c r="G25" i="2"/>
  <c r="E25" i="2"/>
  <c r="C109" i="2"/>
  <c r="C106" i="2"/>
  <c r="F25" i="2"/>
  <c r="D25" i="2"/>
  <c r="E81" i="2"/>
  <c r="C82" i="2"/>
  <c r="C83" i="2"/>
  <c r="C85" i="2"/>
  <c r="D81" i="2"/>
  <c r="E76" i="2"/>
  <c r="C77" i="2"/>
  <c r="C78" i="2"/>
  <c r="C80" i="2"/>
  <c r="D76" i="2"/>
  <c r="C67" i="2"/>
  <c r="C68" i="2"/>
  <c r="C70" i="2"/>
  <c r="C14" i="2" l="1"/>
  <c r="C11" i="2"/>
  <c r="E86" i="2"/>
  <c r="E66" i="2"/>
  <c r="D66" i="2"/>
  <c r="C62" i="2"/>
  <c r="C63" i="2"/>
  <c r="C65" i="2"/>
  <c r="D61" i="2" l="1"/>
  <c r="F86" i="2"/>
  <c r="F76" i="2"/>
  <c r="F81" i="2"/>
  <c r="F66" i="2"/>
  <c r="D22" i="2" l="1"/>
  <c r="E22" i="2"/>
  <c r="E12" i="2" s="1"/>
  <c r="E9" i="2" s="1"/>
  <c r="G86" i="2"/>
  <c r="H76" i="2"/>
  <c r="G76" i="2"/>
  <c r="G81" i="2"/>
  <c r="H81" i="2"/>
  <c r="G66" i="2"/>
  <c r="H66" i="2"/>
  <c r="E61" i="2"/>
  <c r="F22" i="2" l="1"/>
  <c r="D19" i="2"/>
  <c r="D12" i="2"/>
  <c r="D9" i="2" s="1"/>
  <c r="E19" i="2"/>
  <c r="C89" i="2"/>
  <c r="H86" i="2"/>
  <c r="C86" i="2" s="1"/>
  <c r="C81" i="2"/>
  <c r="C84" i="2"/>
  <c r="C76" i="2"/>
  <c r="C79" i="2"/>
  <c r="C69" i="2"/>
  <c r="C66" i="2"/>
  <c r="F61" i="2"/>
  <c r="F30" i="2"/>
  <c r="E30" i="2"/>
  <c r="G22" i="2" l="1"/>
  <c r="F19" i="2"/>
  <c r="F12" i="2"/>
  <c r="F9" i="2" s="1"/>
  <c r="G61" i="2"/>
  <c r="H22" i="2" l="1"/>
  <c r="C22" i="2" s="1"/>
  <c r="G19" i="2"/>
  <c r="G12" i="2"/>
  <c r="H61" i="2"/>
  <c r="C64" i="2"/>
  <c r="C61" i="2" s="1"/>
  <c r="H19" i="2" l="1"/>
  <c r="C19" i="2" s="1"/>
  <c r="H12" i="2"/>
  <c r="H9" i="2" s="1"/>
  <c r="G9" i="2"/>
  <c r="C9" i="2" l="1"/>
  <c r="C12" i="2"/>
</calcChain>
</file>

<file path=xl/sharedStrings.xml><?xml version="1.0" encoding="utf-8"?>
<sst xmlns="http://schemas.openxmlformats.org/spreadsheetml/2006/main" count="290" uniqueCount="54">
  <si>
    <t xml:space="preserve">Приложение №2 </t>
  </si>
  <si>
    <t>к  муниципальной программе "Развитие улично-дорожной</t>
  </si>
  <si>
    <t>ПЛАН</t>
  </si>
  <si>
    <t>№ строки</t>
  </si>
  <si>
    <t>Наименование мероприятия 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</si>
  <si>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</si>
  <si>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Номера строки целевых показателей, на достижение которых направлены мероприятия</t>
  </si>
  <si>
    <t>Исполнители мероприятий программы</t>
  </si>
  <si>
    <t>всего</t>
  </si>
  <si>
    <t>Всего по муниципальной программе, в том числе:</t>
  </si>
  <si>
    <t>х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</si>
  <si>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</si>
  <si>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</si>
  <si>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</si>
  <si>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</si>
  <si>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</si>
  <si>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</si>
  <si>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1. Капитальные вложения</t>
  </si>
  <si>
    <t>Всего по капитальным вложениям:</t>
  </si>
  <si>
    <t>МКУ ГО Заречный "ДЕЗ"</t>
  </si>
  <si>
    <t>2. Прочие нужды</t>
  </si>
  <si>
    <t>Всего по прочим нуждам:</t>
  </si>
  <si>
    <t>2016 год</t>
  </si>
  <si>
    <t>2017 год</t>
  </si>
  <si>
    <t>2018 год</t>
  </si>
  <si>
    <t>2019 год</t>
  </si>
  <si>
    <t>2020 год</t>
  </si>
  <si>
    <t>Мероприятие 2. Строительство второго въезда в г. Заречный</t>
  </si>
  <si>
    <t>сети городского округа Заречный" в 2016 - 2020 годах</t>
  </si>
  <si>
    <t>мероприятий по выполнению муниципальной программы "Развитие улично - дорожной сети городского округа Заречный" в 2016 - 2020 годах</t>
  </si>
  <si>
    <t>Мероприятие 1. Разработка проектно-сметной документации по строительству второго въезда в г. Заречный, проведение госдуарственной экспертизы</t>
  </si>
  <si>
    <t>Х</t>
  </si>
  <si>
    <t>Администрация ГО Заречный</t>
  </si>
  <si>
    <t>Мероприятие 3. Разработка проектно-сметной документации по объекту: "Строительство автомобильной дороги (участок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котельной"</t>
  </si>
  <si>
    <t>Мероприятие 4. Экспертиза проекта по объекту: "Строительство автомобильной дороги (участок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котельной"</t>
  </si>
  <si>
    <t>Мероприятие 5. Строительство автомобильной дороги (участок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</si>
  <si>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Мероприятие 6. Капитальный и текущий ремонт автомобильных дорог ГО Заречный</t>
  </si>
  <si>
    <t>Мероприятие 7. Содержание автомобильных дорог г. Заречный</t>
  </si>
  <si>
    <t>Мероприятие 8. Содержание автомобильных дорог сельской территории ГО Заречный</t>
  </si>
  <si>
    <t>Мероприятие 9. Разработка проекта планировки межевания терртиории для проведения капитального ремонта автомобильных дорог</t>
  </si>
  <si>
    <t>Мероприятие 10. Разработка проектно-сметной документации по капитальному ремонту автомобильных дорог, включая проведение государственной экспертизы</t>
  </si>
  <si>
    <t>Мероприятие 11. Разработка документации по планировке территории: Проект планировки с проектом межевания территории, предусматривающий размещение линейного объекта "Капитальный ремонт автомобильных дорог по ул. Сосновая, Ясная, Свердлова, К. Маркса, в д. Гагарка ГО Заречный"</t>
  </si>
  <si>
    <t>Мероприятие 12. Обновление инженерно-топографического плана (в масштабе 1:500) по объекту  "Капитальный ремонт автомобильных дорог по ул. Сосновая, Ясная, Свердлова, К. Маркса, в д. Гагарка ГО Заречный"</t>
  </si>
  <si>
    <t>Мероприятие 13. Экспертиза проекта по объекту: Капитальный ремонт автомобильных дорог по ул. Сосновая, Ясная, Свердлова, К. Маркса, в д. Гагарка ГО Заречный"</t>
  </si>
  <si>
    <t>Мероприятие 15. Разработка проектно-сметной документации по объекту: "Капитальный ремонт проезда через дворовую терртиорию многоквартирных домов по ул. Таховская от ул. Курчатова до ул. Алещенкова"</t>
  </si>
  <si>
    <t>Мероприятие 16. Ремонт и обустройство объектов УДС городского округа Заречный</t>
  </si>
  <si>
    <t>Мероприятие 17. Устройство объектов улично-дорожной сети на территории г. Заречный, устройство ограждений</t>
  </si>
  <si>
    <t>Мероприятие 18. Издержки по исполнительным листам, оплата кредиторской задолженности</t>
  </si>
  <si>
    <t>Мероприятие 19. Капитальный ремонт автомобильной дороги по ул. Мира в г. Заречный</t>
  </si>
  <si>
    <t>Мероприятие 21. Разработка проектно-сметной документации по строительству и капитальному ремонту автомобильных дорог, проведение гос. экспертизы</t>
  </si>
  <si>
    <t>Мероприятие 22. Приобретение оборудования и специальной техники для нужд ЖКХ, ГО и ЧС</t>
  </si>
  <si>
    <t>Мероприятие 23. Проектирование ливневой канализации</t>
  </si>
  <si>
    <t>4,6</t>
  </si>
  <si>
    <t>Мероприятие 14. Капитальный ремонт автомобильных дорог по ул. Сосновая, Ясная, К. Маркса в д. Гагарка ГО Заречный, в том числе проектирование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</si>
</sst>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164" fontId="4" fillId="2" borderId="7" xfId="0" applyNumberFormat="1" applyFont="1" applyFill="1" applyBorder="1"/>
    <xf numFmtId="0" fontId="4" fillId="2" borderId="7" xfId="0" applyFont="1" applyFill="1" applyBorder="1"/>
    <xf numFmtId="0" fontId="5" fillId="2" borderId="7" xfId="0" applyFont="1" applyFill="1" applyBorder="1"/>
    <xf numFmtId="0" fontId="4" fillId="2" borderId="7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/>
    <xf numFmtId="0" fontId="7" fillId="2" borderId="7" xfId="0" applyFont="1" applyFill="1" applyBorder="1"/>
    <xf numFmtId="3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showWhiteSpace="0" view="pageLayout" workbookViewId="0">
      <selection activeCell="E21" sqref="E21"/>
    </sheetView>
  </sheetViews>
  <sheetFormatPr defaultRowHeight="14.4" x14ac:dyDescent="0.3"/>
  <cols>
    <col min="1" max="1" width="6.5546875" customWidth="1"/>
    <col min="2" max="2" width="44.44140625" customWidth="1"/>
    <col min="3" max="3" width="11.6640625" customWidth="1"/>
    <col min="4" max="4" width="11.5546875" style="5" customWidth="1"/>
    <col min="5" max="5" width="10" style="5" customWidth="1"/>
    <col min="6" max="6" width="11.33203125" style="5" customWidth="1"/>
    <col min="7" max="7" width="11.109375" style="5" customWidth="1"/>
    <col min="8" max="8" width="12" style="5" customWidth="1"/>
    <col min="9" max="9" width="16" style="4" customWidth="1"/>
    <col min="10" max="10" width="15.88671875" customWidth="1"/>
    <col min="11" max="11" width="27.33203125" customWidth="1"/>
    <col min="12" max="12" width="13.5546875" customWidth="1"/>
    <col min="13" max="13" width="14.33203125" customWidth="1"/>
  </cols>
  <sheetData>
    <row r="1" spans="1:12" ht="12.75" customHeight="1" x14ac:dyDescent="0.3">
      <c r="A1" s="1"/>
      <c r="B1" s="1"/>
      <c r="C1" s="1"/>
      <c r="D1" s="1"/>
      <c r="E1" s="1"/>
      <c r="H1" s="9" t="s">
        <v>0</v>
      </c>
      <c r="I1" s="9"/>
      <c r="J1" s="9"/>
      <c r="K1" s="5"/>
      <c r="L1" s="5"/>
    </row>
    <row r="2" spans="1:12" ht="12" customHeight="1" x14ac:dyDescent="0.3">
      <c r="A2" s="1"/>
      <c r="B2" s="1"/>
      <c r="C2" s="1"/>
      <c r="D2" s="1"/>
      <c r="E2" s="1"/>
      <c r="H2" s="9" t="s">
        <v>1</v>
      </c>
      <c r="I2" s="9"/>
      <c r="J2" s="9"/>
      <c r="K2" s="5"/>
      <c r="L2" s="5"/>
    </row>
    <row r="3" spans="1:12" ht="12.75" customHeight="1" x14ac:dyDescent="0.3">
      <c r="A3" s="1"/>
      <c r="B3" s="1"/>
      <c r="C3" s="2"/>
      <c r="D3" s="1"/>
      <c r="E3" s="1"/>
      <c r="H3" s="9" t="s">
        <v>28</v>
      </c>
      <c r="I3" s="9"/>
      <c r="J3" s="9"/>
      <c r="K3" s="5"/>
      <c r="L3" s="5"/>
    </row>
    <row r="4" spans="1:12" ht="13.2" customHeight="1" x14ac:dyDescent="0.3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5"/>
      <c r="L4" s="5"/>
    </row>
    <row r="5" spans="1:12" ht="13.2" customHeight="1" x14ac:dyDescent="0.3">
      <c r="A5" s="35" t="s">
        <v>29</v>
      </c>
      <c r="B5" s="35"/>
      <c r="C5" s="35"/>
      <c r="D5" s="35"/>
      <c r="E5" s="35"/>
      <c r="F5" s="35"/>
      <c r="G5" s="35"/>
      <c r="H5" s="35"/>
      <c r="I5" s="35"/>
      <c r="J5" s="35"/>
      <c r="K5" s="5"/>
      <c r="L5" s="5"/>
    </row>
    <row r="6" spans="1:12" ht="25.2" customHeight="1" x14ac:dyDescent="0.3">
      <c r="A6" s="36" t="s">
        <v>3</v>
      </c>
      <c r="B6" s="36" t="s">
        <v>4</v>
      </c>
      <c r="C6" s="38" t="s">
        <v>5</v>
      </c>
      <c r="D6" s="38"/>
      <c r="E6" s="38"/>
      <c r="F6" s="38"/>
      <c r="G6" s="38"/>
      <c r="H6" s="38"/>
      <c r="I6" s="36" t="s">
        <v>6</v>
      </c>
      <c r="J6" s="36" t="s">
        <v>7</v>
      </c>
      <c r="K6" s="5"/>
      <c r="L6" s="5"/>
    </row>
    <row r="7" spans="1:12" ht="44.4" customHeight="1" x14ac:dyDescent="0.3">
      <c r="A7" s="37"/>
      <c r="B7" s="37"/>
      <c r="C7" s="25" t="s">
        <v>8</v>
      </c>
      <c r="D7" s="29" t="s">
        <v>22</v>
      </c>
      <c r="E7" s="26" t="s">
        <v>23</v>
      </c>
      <c r="F7" s="28" t="s">
        <v>24</v>
      </c>
      <c r="G7" s="28" t="s">
        <v>25</v>
      </c>
      <c r="H7" s="25" t="s">
        <v>26</v>
      </c>
      <c r="I7" s="37"/>
      <c r="J7" s="37"/>
      <c r="K7" s="5"/>
      <c r="L7" s="5"/>
    </row>
    <row r="8" spans="1:12" x14ac:dyDescent="0.3">
      <c r="A8" s="25">
        <v>1</v>
      </c>
      <c r="B8" s="25">
        <v>2</v>
      </c>
      <c r="C8" s="25">
        <v>3</v>
      </c>
      <c r="D8" s="29">
        <v>4</v>
      </c>
      <c r="E8" s="26">
        <v>5</v>
      </c>
      <c r="F8" s="28">
        <v>6</v>
      </c>
      <c r="G8" s="28"/>
      <c r="H8" s="25"/>
      <c r="I8" s="25">
        <v>7</v>
      </c>
      <c r="J8" s="25">
        <v>8</v>
      </c>
      <c r="K8" s="5"/>
      <c r="L8" s="5"/>
    </row>
    <row r="9" spans="1:12" ht="18.75" customHeight="1" x14ac:dyDescent="0.3">
      <c r="A9" s="10">
        <v>1</v>
      </c>
      <c r="B9" s="11" t="s">
        <v>9</v>
      </c>
      <c r="C9" s="12">
        <f>D9+E9+F9+G9+H9</f>
        <v>663569.21197000006</v>
      </c>
      <c r="D9" s="12">
        <f>D10+D11+D12+D13</f>
        <v>66889.099999999991</v>
      </c>
      <c r="E9" s="12">
        <f>E10+E11+E12+E13</f>
        <v>120527.64597000001</v>
      </c>
      <c r="F9" s="12">
        <f t="shared" ref="F9:H9" si="0">F10+F11+F12+F13</f>
        <v>18698.983</v>
      </c>
      <c r="G9" s="12">
        <f t="shared" si="0"/>
        <v>18698.983</v>
      </c>
      <c r="H9" s="12">
        <f t="shared" si="0"/>
        <v>438754.5</v>
      </c>
      <c r="I9" s="13" t="s">
        <v>10</v>
      </c>
      <c r="J9" s="14"/>
      <c r="K9" s="5"/>
      <c r="L9" s="5"/>
    </row>
    <row r="10" spans="1:12" x14ac:dyDescent="0.3">
      <c r="A10" s="10">
        <v>2</v>
      </c>
      <c r="B10" s="11" t="s">
        <v>11</v>
      </c>
      <c r="C10" s="12">
        <f t="shared" ref="C10:C13" si="1">D10+E10+F10+G10+H10</f>
        <v>0</v>
      </c>
      <c r="D10" s="12">
        <f t="shared" ref="D10:H12" si="2">D20+D15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3" t="s">
        <v>10</v>
      </c>
      <c r="J10" s="15"/>
      <c r="K10" s="5"/>
      <c r="L10" s="5"/>
    </row>
    <row r="11" spans="1:12" x14ac:dyDescent="0.3">
      <c r="A11" s="10">
        <v>3</v>
      </c>
      <c r="B11" s="16" t="s">
        <v>12</v>
      </c>
      <c r="C11" s="12">
        <f t="shared" si="1"/>
        <v>150654.4828</v>
      </c>
      <c r="D11" s="12">
        <f t="shared" si="2"/>
        <v>51966.399999999994</v>
      </c>
      <c r="E11" s="12">
        <f t="shared" si="2"/>
        <v>98688.082800000004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3" t="s">
        <v>10</v>
      </c>
      <c r="J11" s="15"/>
      <c r="K11" s="5"/>
      <c r="L11" s="5"/>
    </row>
    <row r="12" spans="1:12" x14ac:dyDescent="0.3">
      <c r="A12" s="10">
        <v>4</v>
      </c>
      <c r="B12" s="16" t="s">
        <v>13</v>
      </c>
      <c r="C12" s="12">
        <f t="shared" si="1"/>
        <v>512914.72917000001</v>
      </c>
      <c r="D12" s="12">
        <f t="shared" si="2"/>
        <v>14922.699999999999</v>
      </c>
      <c r="E12" s="12">
        <f>E22+E17</f>
        <v>21839.563170000001</v>
      </c>
      <c r="F12" s="12">
        <f t="shared" si="2"/>
        <v>18698.983</v>
      </c>
      <c r="G12" s="12">
        <f t="shared" si="2"/>
        <v>18698.983</v>
      </c>
      <c r="H12" s="12">
        <f t="shared" si="2"/>
        <v>438754.5</v>
      </c>
      <c r="I12" s="13" t="s">
        <v>10</v>
      </c>
      <c r="J12" s="15"/>
      <c r="K12" s="6"/>
      <c r="L12" s="7"/>
    </row>
    <row r="13" spans="1:12" x14ac:dyDescent="0.3">
      <c r="A13" s="10">
        <v>5</v>
      </c>
      <c r="B13" s="16" t="s">
        <v>14</v>
      </c>
      <c r="C13" s="12">
        <f t="shared" si="1"/>
        <v>0</v>
      </c>
      <c r="D13" s="12">
        <f>D23+D18</f>
        <v>0</v>
      </c>
      <c r="E13" s="12">
        <f t="shared" ref="E13:H13" si="3">E23+E18</f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3" t="s">
        <v>10</v>
      </c>
      <c r="J13" s="15"/>
      <c r="K13" s="5"/>
      <c r="L13" s="5"/>
    </row>
    <row r="14" spans="1:12" x14ac:dyDescent="0.3">
      <c r="A14" s="10">
        <v>6</v>
      </c>
      <c r="B14" s="16" t="s">
        <v>15</v>
      </c>
      <c r="C14" s="12">
        <f>D14+E14+F14+G14+H14</f>
        <v>316100</v>
      </c>
      <c r="D14" s="12">
        <f>D15+D17+D16+D18</f>
        <v>5000</v>
      </c>
      <c r="E14" s="12">
        <f>E15+E17+E16+E18</f>
        <v>6100</v>
      </c>
      <c r="F14" s="12">
        <f t="shared" ref="F14:H14" si="4">F15+F17+F16+F18</f>
        <v>0</v>
      </c>
      <c r="G14" s="12">
        <f t="shared" si="4"/>
        <v>0</v>
      </c>
      <c r="H14" s="12">
        <f t="shared" si="4"/>
        <v>305000</v>
      </c>
      <c r="I14" s="17" t="s">
        <v>10</v>
      </c>
      <c r="J14" s="15"/>
      <c r="K14" s="5"/>
      <c r="L14" s="5"/>
    </row>
    <row r="15" spans="1:12" x14ac:dyDescent="0.3">
      <c r="A15" s="10">
        <v>7</v>
      </c>
      <c r="B15" s="15" t="s">
        <v>11</v>
      </c>
      <c r="C15" s="12">
        <f t="shared" ref="C15:C18" si="5">D15+E15+F15+G15+H15</f>
        <v>0</v>
      </c>
      <c r="D15" s="18">
        <f t="shared" ref="D15:H17" si="6">D26</f>
        <v>0</v>
      </c>
      <c r="E15" s="18">
        <f t="shared" si="6"/>
        <v>0</v>
      </c>
      <c r="F15" s="18">
        <f t="shared" si="6"/>
        <v>0</v>
      </c>
      <c r="G15" s="18">
        <f t="shared" si="6"/>
        <v>0</v>
      </c>
      <c r="H15" s="18">
        <f t="shared" si="6"/>
        <v>0</v>
      </c>
      <c r="I15" s="17" t="s">
        <v>10</v>
      </c>
      <c r="J15" s="15"/>
      <c r="K15" s="5"/>
      <c r="L15" s="5"/>
    </row>
    <row r="16" spans="1:12" x14ac:dyDescent="0.3">
      <c r="A16" s="10">
        <v>8</v>
      </c>
      <c r="B16" s="15" t="s">
        <v>12</v>
      </c>
      <c r="C16" s="12">
        <f t="shared" si="5"/>
        <v>11100</v>
      </c>
      <c r="D16" s="18">
        <f t="shared" si="6"/>
        <v>5000</v>
      </c>
      <c r="E16" s="18">
        <f t="shared" si="6"/>
        <v>6100</v>
      </c>
      <c r="F16" s="18">
        <f t="shared" si="6"/>
        <v>0</v>
      </c>
      <c r="G16" s="18">
        <f t="shared" si="6"/>
        <v>0</v>
      </c>
      <c r="H16" s="18">
        <f t="shared" si="6"/>
        <v>0</v>
      </c>
      <c r="I16" s="17" t="s">
        <v>10</v>
      </c>
      <c r="J16" s="15"/>
      <c r="K16" s="5"/>
      <c r="L16" s="5"/>
    </row>
    <row r="17" spans="1:13" x14ac:dyDescent="0.3">
      <c r="A17" s="10">
        <v>9</v>
      </c>
      <c r="B17" s="15" t="s">
        <v>13</v>
      </c>
      <c r="C17" s="12">
        <f t="shared" si="5"/>
        <v>305000</v>
      </c>
      <c r="D17" s="18">
        <f t="shared" si="6"/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305000</v>
      </c>
      <c r="I17" s="17" t="s">
        <v>10</v>
      </c>
      <c r="J17" s="15"/>
      <c r="K17" s="5"/>
      <c r="L17" s="5"/>
    </row>
    <row r="18" spans="1:13" x14ac:dyDescent="0.3">
      <c r="A18" s="10">
        <v>10</v>
      </c>
      <c r="B18" s="15" t="s">
        <v>14</v>
      </c>
      <c r="C18" s="12">
        <f t="shared" si="5"/>
        <v>0</v>
      </c>
      <c r="D18" s="18">
        <f>D29</f>
        <v>0</v>
      </c>
      <c r="E18" s="18">
        <f t="shared" ref="E18:H18" si="7">E29</f>
        <v>0</v>
      </c>
      <c r="F18" s="18">
        <f t="shared" si="7"/>
        <v>0</v>
      </c>
      <c r="G18" s="18">
        <f t="shared" si="7"/>
        <v>0</v>
      </c>
      <c r="H18" s="18">
        <f t="shared" si="7"/>
        <v>0</v>
      </c>
      <c r="I18" s="17" t="s">
        <v>10</v>
      </c>
      <c r="J18" s="15"/>
      <c r="K18" s="5"/>
      <c r="L18" s="5"/>
    </row>
    <row r="19" spans="1:13" x14ac:dyDescent="0.3">
      <c r="A19" s="10">
        <v>11</v>
      </c>
      <c r="B19" s="16" t="s">
        <v>16</v>
      </c>
      <c r="C19" s="12">
        <f>D19+E19+F19+G19+H19</f>
        <v>347469.21197</v>
      </c>
      <c r="D19" s="12">
        <f>D20+D21+D22+D23</f>
        <v>61889.099999999991</v>
      </c>
      <c r="E19" s="12">
        <f t="shared" ref="E19:H19" si="8">E20+E21+E22+E23</f>
        <v>114427.64597000001</v>
      </c>
      <c r="F19" s="12">
        <f t="shared" si="8"/>
        <v>18698.983</v>
      </c>
      <c r="G19" s="12">
        <f t="shared" si="8"/>
        <v>18698.983</v>
      </c>
      <c r="H19" s="12">
        <f t="shared" si="8"/>
        <v>133754.5</v>
      </c>
      <c r="I19" s="17" t="s">
        <v>10</v>
      </c>
      <c r="J19" s="15"/>
      <c r="K19" s="5"/>
      <c r="L19" s="8"/>
    </row>
    <row r="20" spans="1:13" x14ac:dyDescent="0.3">
      <c r="A20" s="10">
        <v>12</v>
      </c>
      <c r="B20" s="15" t="s">
        <v>11</v>
      </c>
      <c r="C20" s="12">
        <f t="shared" ref="C20:C23" si="9">D20+E20+F20+G20+H20</f>
        <v>0</v>
      </c>
      <c r="D20" s="18">
        <f t="shared" ref="D20:H23" si="10">D57</f>
        <v>0</v>
      </c>
      <c r="E20" s="18">
        <f t="shared" si="10"/>
        <v>0</v>
      </c>
      <c r="F20" s="18">
        <f t="shared" si="10"/>
        <v>0</v>
      </c>
      <c r="G20" s="18">
        <f t="shared" si="10"/>
        <v>0</v>
      </c>
      <c r="H20" s="18">
        <f t="shared" si="10"/>
        <v>0</v>
      </c>
      <c r="I20" s="17" t="s">
        <v>10</v>
      </c>
      <c r="J20" s="15"/>
      <c r="K20" s="5"/>
      <c r="L20" s="5"/>
      <c r="M20" s="3"/>
    </row>
    <row r="21" spans="1:13" x14ac:dyDescent="0.3">
      <c r="A21" s="10">
        <v>13</v>
      </c>
      <c r="B21" s="15" t="s">
        <v>12</v>
      </c>
      <c r="C21" s="12">
        <f t="shared" si="9"/>
        <v>139554.4828</v>
      </c>
      <c r="D21" s="18">
        <f t="shared" si="10"/>
        <v>46966.399999999994</v>
      </c>
      <c r="E21" s="18">
        <f t="shared" si="10"/>
        <v>92588.082800000004</v>
      </c>
      <c r="F21" s="18">
        <f t="shared" si="10"/>
        <v>0</v>
      </c>
      <c r="G21" s="18">
        <f t="shared" si="10"/>
        <v>0</v>
      </c>
      <c r="H21" s="18">
        <f t="shared" si="10"/>
        <v>0</v>
      </c>
      <c r="I21" s="17" t="s">
        <v>10</v>
      </c>
      <c r="J21" s="15"/>
      <c r="K21" s="8"/>
      <c r="L21" s="5"/>
    </row>
    <row r="22" spans="1:13" x14ac:dyDescent="0.3">
      <c r="A22" s="10">
        <v>14</v>
      </c>
      <c r="B22" s="15" t="s">
        <v>13</v>
      </c>
      <c r="C22" s="12">
        <f t="shared" si="9"/>
        <v>207914.72917000001</v>
      </c>
      <c r="D22" s="18">
        <f t="shared" si="10"/>
        <v>14922.699999999999</v>
      </c>
      <c r="E22" s="18">
        <f t="shared" si="10"/>
        <v>21839.563170000001</v>
      </c>
      <c r="F22" s="18">
        <f t="shared" si="10"/>
        <v>18698.983</v>
      </c>
      <c r="G22" s="18">
        <f t="shared" si="10"/>
        <v>18698.983</v>
      </c>
      <c r="H22" s="18">
        <f t="shared" si="10"/>
        <v>133754.5</v>
      </c>
      <c r="I22" s="17" t="s">
        <v>10</v>
      </c>
      <c r="J22" s="15"/>
      <c r="K22" s="5"/>
      <c r="L22" s="8"/>
      <c r="M22" s="3"/>
    </row>
    <row r="23" spans="1:13" x14ac:dyDescent="0.3">
      <c r="A23" s="10">
        <v>15</v>
      </c>
      <c r="B23" s="15" t="s">
        <v>14</v>
      </c>
      <c r="C23" s="12">
        <f t="shared" si="9"/>
        <v>0</v>
      </c>
      <c r="D23" s="18">
        <f t="shared" si="10"/>
        <v>0</v>
      </c>
      <c r="E23" s="18">
        <f t="shared" si="10"/>
        <v>0</v>
      </c>
      <c r="F23" s="18">
        <f t="shared" si="10"/>
        <v>0</v>
      </c>
      <c r="G23" s="18">
        <f t="shared" si="10"/>
        <v>0</v>
      </c>
      <c r="H23" s="18">
        <f t="shared" si="10"/>
        <v>0</v>
      </c>
      <c r="I23" s="17" t="s">
        <v>10</v>
      </c>
      <c r="J23" s="15"/>
      <c r="K23" s="5"/>
      <c r="L23" s="5"/>
    </row>
    <row r="24" spans="1:13" ht="15" customHeight="1" x14ac:dyDescent="0.3">
      <c r="A24" s="10">
        <v>16</v>
      </c>
      <c r="B24" s="31" t="s">
        <v>17</v>
      </c>
      <c r="C24" s="32"/>
      <c r="D24" s="32"/>
      <c r="E24" s="32"/>
      <c r="F24" s="32"/>
      <c r="G24" s="32"/>
      <c r="H24" s="32"/>
      <c r="I24" s="32"/>
      <c r="J24" s="33"/>
      <c r="K24" s="5"/>
      <c r="L24" s="8"/>
      <c r="M24" s="3"/>
    </row>
    <row r="25" spans="1:13" s="5" customFormat="1" x14ac:dyDescent="0.3">
      <c r="A25" s="10">
        <v>17</v>
      </c>
      <c r="B25" s="16" t="s">
        <v>18</v>
      </c>
      <c r="C25" s="12">
        <f>D25+E25+F25+G25+H25</f>
        <v>316100</v>
      </c>
      <c r="D25" s="12">
        <f>D26+D27+D28+D29</f>
        <v>5000</v>
      </c>
      <c r="E25" s="12">
        <f t="shared" ref="E25:F25" si="11">E26+E27+E28+E29</f>
        <v>6100</v>
      </c>
      <c r="F25" s="12">
        <f t="shared" si="11"/>
        <v>0</v>
      </c>
      <c r="G25" s="12">
        <f t="shared" ref="G25" si="12">G26+G27+G28+G29</f>
        <v>0</v>
      </c>
      <c r="H25" s="12">
        <f t="shared" ref="H25" si="13">H26+H27+H28+H29</f>
        <v>305000</v>
      </c>
      <c r="I25" s="13" t="s">
        <v>10</v>
      </c>
      <c r="J25" s="15"/>
      <c r="L25" s="8"/>
      <c r="M25" s="8"/>
    </row>
    <row r="26" spans="1:13" s="5" customFormat="1" x14ac:dyDescent="0.3">
      <c r="A26" s="10">
        <v>18</v>
      </c>
      <c r="B26" s="15" t="s">
        <v>11</v>
      </c>
      <c r="C26" s="12">
        <f t="shared" ref="C26:C29" si="14">D26+E26+F26+G26+H26</f>
        <v>0</v>
      </c>
      <c r="D26" s="18">
        <f>D31+D36+D41+D46+D51</f>
        <v>0</v>
      </c>
      <c r="E26" s="18">
        <f t="shared" ref="E26:H26" si="15">E31+E36+E41+E46+E51</f>
        <v>0</v>
      </c>
      <c r="F26" s="18">
        <f t="shared" si="15"/>
        <v>0</v>
      </c>
      <c r="G26" s="18">
        <f t="shared" si="15"/>
        <v>0</v>
      </c>
      <c r="H26" s="18">
        <f t="shared" si="15"/>
        <v>0</v>
      </c>
      <c r="I26" s="13" t="s">
        <v>10</v>
      </c>
      <c r="J26" s="15"/>
      <c r="L26" s="8"/>
      <c r="M26" s="8"/>
    </row>
    <row r="27" spans="1:13" s="5" customFormat="1" x14ac:dyDescent="0.3">
      <c r="A27" s="10">
        <v>19</v>
      </c>
      <c r="B27" s="15" t="s">
        <v>12</v>
      </c>
      <c r="C27" s="12">
        <f t="shared" si="14"/>
        <v>11100</v>
      </c>
      <c r="D27" s="18">
        <f t="shared" ref="D27:H29" si="16">D32+D37+D42+D47+D52</f>
        <v>5000</v>
      </c>
      <c r="E27" s="18">
        <f t="shared" si="16"/>
        <v>6100</v>
      </c>
      <c r="F27" s="18">
        <f t="shared" si="16"/>
        <v>0</v>
      </c>
      <c r="G27" s="18">
        <f t="shared" si="16"/>
        <v>0</v>
      </c>
      <c r="H27" s="18">
        <f t="shared" si="16"/>
        <v>0</v>
      </c>
      <c r="I27" s="13" t="s">
        <v>10</v>
      </c>
      <c r="J27" s="15"/>
      <c r="L27" s="8"/>
      <c r="M27" s="8"/>
    </row>
    <row r="28" spans="1:13" s="5" customFormat="1" x14ac:dyDescent="0.3">
      <c r="A28" s="10">
        <v>20</v>
      </c>
      <c r="B28" s="15" t="s">
        <v>13</v>
      </c>
      <c r="C28" s="12">
        <f t="shared" si="14"/>
        <v>305000</v>
      </c>
      <c r="D28" s="18">
        <f t="shared" si="16"/>
        <v>0</v>
      </c>
      <c r="E28" s="18">
        <f t="shared" si="16"/>
        <v>0</v>
      </c>
      <c r="F28" s="18">
        <f t="shared" si="16"/>
        <v>0</v>
      </c>
      <c r="G28" s="18">
        <f t="shared" si="16"/>
        <v>0</v>
      </c>
      <c r="H28" s="18">
        <f t="shared" si="16"/>
        <v>305000</v>
      </c>
      <c r="I28" s="13" t="s">
        <v>10</v>
      </c>
      <c r="J28" s="15"/>
      <c r="L28" s="8"/>
      <c r="M28" s="8"/>
    </row>
    <row r="29" spans="1:13" s="5" customFormat="1" x14ac:dyDescent="0.3">
      <c r="A29" s="10">
        <v>21</v>
      </c>
      <c r="B29" s="15" t="s">
        <v>14</v>
      </c>
      <c r="C29" s="12">
        <f t="shared" si="14"/>
        <v>0</v>
      </c>
      <c r="D29" s="18">
        <f t="shared" si="16"/>
        <v>0</v>
      </c>
      <c r="E29" s="18">
        <f t="shared" si="16"/>
        <v>0</v>
      </c>
      <c r="F29" s="18">
        <f t="shared" si="16"/>
        <v>0</v>
      </c>
      <c r="G29" s="18">
        <f t="shared" si="16"/>
        <v>0</v>
      </c>
      <c r="H29" s="18">
        <f t="shared" si="16"/>
        <v>0</v>
      </c>
      <c r="I29" s="13" t="s">
        <v>10</v>
      </c>
      <c r="J29" s="15"/>
      <c r="L29" s="8"/>
      <c r="M29" s="8"/>
    </row>
    <row r="30" spans="1:13" s="5" customFormat="1" ht="36" customHeight="1" x14ac:dyDescent="0.3">
      <c r="A30" s="10">
        <v>22</v>
      </c>
      <c r="B30" s="11" t="s">
        <v>30</v>
      </c>
      <c r="C30" s="19">
        <f>D30+E30+F30+G30+H30</f>
        <v>5000</v>
      </c>
      <c r="D30" s="19">
        <f>D32+D33+D34</f>
        <v>0</v>
      </c>
      <c r="E30" s="19">
        <f>E32+E33+E34</f>
        <v>0</v>
      </c>
      <c r="F30" s="19">
        <f>F32+F33+F34</f>
        <v>0</v>
      </c>
      <c r="G30" s="19">
        <f t="shared" ref="G30:H30" si="17">G32+G33+G34</f>
        <v>0</v>
      </c>
      <c r="H30" s="19">
        <f t="shared" si="17"/>
        <v>5000</v>
      </c>
      <c r="I30" s="17">
        <v>4</v>
      </c>
      <c r="J30" s="30" t="s">
        <v>19</v>
      </c>
      <c r="L30" s="8"/>
      <c r="M30" s="8"/>
    </row>
    <row r="31" spans="1:13" s="5" customFormat="1" x14ac:dyDescent="0.3">
      <c r="A31" s="10">
        <v>23</v>
      </c>
      <c r="B31" s="20" t="s">
        <v>11</v>
      </c>
      <c r="C31" s="19">
        <f t="shared" ref="C31:C34" si="18">D31+E31+F31+G31+H31</f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17" t="s">
        <v>10</v>
      </c>
      <c r="J31" s="15"/>
      <c r="L31" s="8"/>
      <c r="M31" s="8"/>
    </row>
    <row r="32" spans="1:13" s="5" customFormat="1" x14ac:dyDescent="0.3">
      <c r="A32" s="10">
        <v>24</v>
      </c>
      <c r="B32" s="15" t="s">
        <v>12</v>
      </c>
      <c r="C32" s="19">
        <f t="shared" si="18"/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17" t="s">
        <v>10</v>
      </c>
      <c r="J32" s="15"/>
    </row>
    <row r="33" spans="1:11" s="5" customFormat="1" x14ac:dyDescent="0.3">
      <c r="A33" s="10">
        <v>25</v>
      </c>
      <c r="B33" s="15" t="s">
        <v>13</v>
      </c>
      <c r="C33" s="19">
        <f t="shared" si="18"/>
        <v>5000</v>
      </c>
      <c r="D33" s="21">
        <v>0</v>
      </c>
      <c r="E33" s="21">
        <v>0</v>
      </c>
      <c r="F33" s="21">
        <v>0</v>
      </c>
      <c r="G33" s="21">
        <v>0</v>
      </c>
      <c r="H33" s="21">
        <v>5000</v>
      </c>
      <c r="I33" s="17" t="s">
        <v>10</v>
      </c>
      <c r="J33" s="15"/>
      <c r="K33" s="8"/>
    </row>
    <row r="34" spans="1:11" s="5" customFormat="1" x14ac:dyDescent="0.3">
      <c r="A34" s="10">
        <v>26</v>
      </c>
      <c r="B34" s="15" t="s">
        <v>14</v>
      </c>
      <c r="C34" s="19">
        <f t="shared" si="18"/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17" t="s">
        <v>10</v>
      </c>
      <c r="J34" s="15"/>
      <c r="K34" s="8"/>
    </row>
    <row r="35" spans="1:11" s="5" customFormat="1" ht="24" x14ac:dyDescent="0.3">
      <c r="A35" s="10">
        <v>27</v>
      </c>
      <c r="B35" s="11" t="s">
        <v>27</v>
      </c>
      <c r="C35" s="19">
        <f>H35+G35+F35+E35+D35</f>
        <v>100000</v>
      </c>
      <c r="D35" s="19">
        <f>D36+D37+D38+D39</f>
        <v>0</v>
      </c>
      <c r="E35" s="19">
        <f t="shared" ref="E35:H35" si="19">E36+E37+E38+E39</f>
        <v>0</v>
      </c>
      <c r="F35" s="19">
        <f t="shared" si="19"/>
        <v>0</v>
      </c>
      <c r="G35" s="19">
        <f t="shared" si="19"/>
        <v>0</v>
      </c>
      <c r="H35" s="19">
        <f t="shared" si="19"/>
        <v>100000</v>
      </c>
      <c r="I35" s="17">
        <v>1</v>
      </c>
      <c r="J35" s="30" t="s">
        <v>19</v>
      </c>
      <c r="K35" s="8"/>
    </row>
    <row r="36" spans="1:11" s="5" customFormat="1" x14ac:dyDescent="0.3">
      <c r="A36" s="10">
        <v>28</v>
      </c>
      <c r="B36" s="20" t="s">
        <v>11</v>
      </c>
      <c r="C36" s="21">
        <f t="shared" ref="C36:C39" si="20">D36+E36+F36+G36+H36</f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17" t="s">
        <v>10</v>
      </c>
      <c r="J36" s="22"/>
      <c r="K36" s="8"/>
    </row>
    <row r="37" spans="1:11" s="5" customFormat="1" x14ac:dyDescent="0.3">
      <c r="A37" s="10">
        <v>29</v>
      </c>
      <c r="B37" s="15" t="s">
        <v>12</v>
      </c>
      <c r="C37" s="21">
        <f t="shared" si="20"/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17" t="s">
        <v>10</v>
      </c>
      <c r="J37" s="22"/>
      <c r="K37" s="8"/>
    </row>
    <row r="38" spans="1:11" s="5" customFormat="1" x14ac:dyDescent="0.3">
      <c r="A38" s="10">
        <v>30</v>
      </c>
      <c r="B38" s="15" t="s">
        <v>13</v>
      </c>
      <c r="C38" s="21">
        <f t="shared" si="20"/>
        <v>100000</v>
      </c>
      <c r="D38" s="21">
        <v>0</v>
      </c>
      <c r="E38" s="21">
        <v>0</v>
      </c>
      <c r="F38" s="21">
        <v>0</v>
      </c>
      <c r="G38" s="21">
        <v>0</v>
      </c>
      <c r="H38" s="21">
        <v>100000</v>
      </c>
      <c r="I38" s="17" t="s">
        <v>10</v>
      </c>
      <c r="J38" s="22"/>
      <c r="K38" s="8"/>
    </row>
    <row r="39" spans="1:11" s="5" customFormat="1" x14ac:dyDescent="0.3">
      <c r="A39" s="10">
        <v>31</v>
      </c>
      <c r="B39" s="15" t="s">
        <v>14</v>
      </c>
      <c r="C39" s="21">
        <f t="shared" si="20"/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17" t="s">
        <v>10</v>
      </c>
      <c r="J39" s="22"/>
      <c r="K39" s="8"/>
    </row>
    <row r="40" spans="1:11" s="5" customFormat="1" ht="91.2" x14ac:dyDescent="0.3">
      <c r="A40" s="10">
        <v>32</v>
      </c>
      <c r="B40" s="11" t="s">
        <v>33</v>
      </c>
      <c r="C40" s="19">
        <f>D40+E40+F40+G40+H40</f>
        <v>10000</v>
      </c>
      <c r="D40" s="19">
        <f>D41+D42+D43+D44</f>
        <v>5000</v>
      </c>
      <c r="E40" s="19">
        <f t="shared" ref="E40:H40" si="21">E41+E42+E43+E44</f>
        <v>5000</v>
      </c>
      <c r="F40" s="19">
        <f t="shared" si="21"/>
        <v>0</v>
      </c>
      <c r="G40" s="19">
        <f t="shared" si="21"/>
        <v>0</v>
      </c>
      <c r="H40" s="19">
        <f t="shared" si="21"/>
        <v>0</v>
      </c>
      <c r="I40" s="17">
        <v>4</v>
      </c>
      <c r="J40" s="30" t="s">
        <v>19</v>
      </c>
      <c r="K40" s="8"/>
    </row>
    <row r="41" spans="1:11" s="5" customFormat="1" x14ac:dyDescent="0.3">
      <c r="A41" s="10">
        <v>33</v>
      </c>
      <c r="B41" s="20" t="s">
        <v>11</v>
      </c>
      <c r="C41" s="21">
        <f t="shared" ref="C41:C44" si="22">D41+E41+F41+G41+H41</f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17" t="s">
        <v>10</v>
      </c>
      <c r="J41" s="22"/>
      <c r="K41" s="8"/>
    </row>
    <row r="42" spans="1:11" s="5" customFormat="1" x14ac:dyDescent="0.3">
      <c r="A42" s="10">
        <v>34</v>
      </c>
      <c r="B42" s="15" t="s">
        <v>12</v>
      </c>
      <c r="C42" s="21">
        <f t="shared" si="22"/>
        <v>10000</v>
      </c>
      <c r="D42" s="21">
        <v>5000</v>
      </c>
      <c r="E42" s="21">
        <v>5000</v>
      </c>
      <c r="F42" s="21">
        <v>0</v>
      </c>
      <c r="G42" s="21">
        <v>0</v>
      </c>
      <c r="H42" s="21">
        <v>0</v>
      </c>
      <c r="I42" s="17" t="s">
        <v>10</v>
      </c>
      <c r="J42" s="22"/>
      <c r="K42" s="8"/>
    </row>
    <row r="43" spans="1:11" s="5" customFormat="1" x14ac:dyDescent="0.3">
      <c r="A43" s="10">
        <v>35</v>
      </c>
      <c r="B43" s="15" t="s">
        <v>13</v>
      </c>
      <c r="C43" s="21">
        <f t="shared" si="22"/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17" t="s">
        <v>10</v>
      </c>
      <c r="J43" s="22"/>
      <c r="K43" s="8"/>
    </row>
    <row r="44" spans="1:11" s="5" customFormat="1" x14ac:dyDescent="0.3">
      <c r="A44" s="10">
        <v>36</v>
      </c>
      <c r="B44" s="15" t="s">
        <v>14</v>
      </c>
      <c r="C44" s="21">
        <f t="shared" si="22"/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17" t="s">
        <v>10</v>
      </c>
      <c r="J44" s="22"/>
      <c r="K44" s="8"/>
    </row>
    <row r="45" spans="1:11" s="5" customFormat="1" ht="79.8" x14ac:dyDescent="0.3">
      <c r="A45" s="10">
        <v>37</v>
      </c>
      <c r="B45" s="11" t="s">
        <v>34</v>
      </c>
      <c r="C45" s="19">
        <f>D45+E45+F45+G45+H45</f>
        <v>1100</v>
      </c>
      <c r="D45" s="19">
        <f>D46+D47+D48+D49</f>
        <v>0</v>
      </c>
      <c r="E45" s="19">
        <f t="shared" ref="E45:H45" si="23">E46+E47+E48+E49</f>
        <v>1100</v>
      </c>
      <c r="F45" s="19">
        <f t="shared" si="23"/>
        <v>0</v>
      </c>
      <c r="G45" s="19">
        <f t="shared" si="23"/>
        <v>0</v>
      </c>
      <c r="H45" s="19">
        <f t="shared" si="23"/>
        <v>0</v>
      </c>
      <c r="I45" s="17">
        <v>4</v>
      </c>
      <c r="J45" s="30" t="s">
        <v>19</v>
      </c>
      <c r="K45" s="8"/>
    </row>
    <row r="46" spans="1:11" s="5" customFormat="1" x14ac:dyDescent="0.3">
      <c r="A46" s="10">
        <v>38</v>
      </c>
      <c r="B46" s="20" t="s">
        <v>11</v>
      </c>
      <c r="C46" s="21">
        <f t="shared" ref="C46:C49" si="24">D46+E46+F46+G46+H46</f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17" t="s">
        <v>10</v>
      </c>
      <c r="J46" s="22"/>
      <c r="K46" s="8"/>
    </row>
    <row r="47" spans="1:11" s="5" customFormat="1" x14ac:dyDescent="0.3">
      <c r="A47" s="10">
        <v>39</v>
      </c>
      <c r="B47" s="15" t="s">
        <v>12</v>
      </c>
      <c r="C47" s="21">
        <f t="shared" si="24"/>
        <v>1100</v>
      </c>
      <c r="D47" s="21">
        <v>0</v>
      </c>
      <c r="E47" s="21">
        <v>1100</v>
      </c>
      <c r="F47" s="21">
        <v>0</v>
      </c>
      <c r="G47" s="21">
        <v>0</v>
      </c>
      <c r="H47" s="21">
        <v>0</v>
      </c>
      <c r="I47" s="17" t="s">
        <v>10</v>
      </c>
      <c r="J47" s="22"/>
      <c r="K47" s="8"/>
    </row>
    <row r="48" spans="1:11" s="5" customFormat="1" x14ac:dyDescent="0.3">
      <c r="A48" s="10">
        <v>40</v>
      </c>
      <c r="B48" s="15" t="s">
        <v>13</v>
      </c>
      <c r="C48" s="21">
        <f t="shared" si="24"/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17" t="s">
        <v>10</v>
      </c>
      <c r="J48" s="22"/>
      <c r="K48" s="8"/>
    </row>
    <row r="49" spans="1:12" s="5" customFormat="1" x14ac:dyDescent="0.3">
      <c r="A49" s="10">
        <v>41</v>
      </c>
      <c r="B49" s="15" t="s">
        <v>14</v>
      </c>
      <c r="C49" s="21">
        <f t="shared" si="24"/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17" t="s">
        <v>10</v>
      </c>
      <c r="J49" s="22"/>
      <c r="K49" s="8"/>
    </row>
    <row r="50" spans="1:12" s="5" customFormat="1" ht="79.8" x14ac:dyDescent="0.3">
      <c r="A50" s="10">
        <v>42</v>
      </c>
      <c r="B50" s="11" t="s">
        <v>35</v>
      </c>
      <c r="C50" s="19">
        <f>D50+E50+F50+G50+H50</f>
        <v>200000</v>
      </c>
      <c r="D50" s="19">
        <f>D51+D52+D53+D54</f>
        <v>0</v>
      </c>
      <c r="E50" s="19">
        <f t="shared" ref="E50:H50" si="25">E51+E52+E53+E54</f>
        <v>0</v>
      </c>
      <c r="F50" s="19">
        <f t="shared" si="25"/>
        <v>0</v>
      </c>
      <c r="G50" s="19">
        <f t="shared" si="25"/>
        <v>0</v>
      </c>
      <c r="H50" s="19">
        <f t="shared" si="25"/>
        <v>200000</v>
      </c>
      <c r="I50" s="17">
        <v>1</v>
      </c>
      <c r="J50" s="30" t="s">
        <v>19</v>
      </c>
      <c r="K50" s="8"/>
    </row>
    <row r="51" spans="1:12" s="5" customFormat="1" x14ac:dyDescent="0.3">
      <c r="A51" s="10">
        <v>43</v>
      </c>
      <c r="B51" s="20" t="s">
        <v>11</v>
      </c>
      <c r="C51" s="21">
        <f t="shared" ref="C51:C54" si="26">D51+E51+F51+G51+H51</f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17" t="s">
        <v>10</v>
      </c>
      <c r="J51" s="22"/>
      <c r="K51" s="8"/>
    </row>
    <row r="52" spans="1:12" s="5" customFormat="1" x14ac:dyDescent="0.3">
      <c r="A52" s="10">
        <v>44</v>
      </c>
      <c r="B52" s="15" t="s">
        <v>12</v>
      </c>
      <c r="C52" s="21">
        <f t="shared" si="26"/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17" t="s">
        <v>10</v>
      </c>
      <c r="J52" s="22"/>
      <c r="K52" s="8"/>
    </row>
    <row r="53" spans="1:12" s="5" customFormat="1" x14ac:dyDescent="0.3">
      <c r="A53" s="10">
        <v>45</v>
      </c>
      <c r="B53" s="15" t="s">
        <v>13</v>
      </c>
      <c r="C53" s="21">
        <f t="shared" si="26"/>
        <v>200000</v>
      </c>
      <c r="D53" s="21">
        <v>0</v>
      </c>
      <c r="E53" s="21">
        <v>0</v>
      </c>
      <c r="F53" s="21">
        <v>0</v>
      </c>
      <c r="G53" s="21">
        <v>0</v>
      </c>
      <c r="H53" s="21">
        <v>200000</v>
      </c>
      <c r="I53" s="17" t="s">
        <v>10</v>
      </c>
      <c r="J53" s="22"/>
      <c r="K53" s="8"/>
    </row>
    <row r="54" spans="1:12" s="5" customFormat="1" x14ac:dyDescent="0.3">
      <c r="A54" s="10">
        <v>46</v>
      </c>
      <c r="B54" s="15" t="s">
        <v>14</v>
      </c>
      <c r="C54" s="21">
        <f t="shared" si="26"/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17" t="s">
        <v>10</v>
      </c>
      <c r="J54" s="22"/>
      <c r="K54" s="8"/>
    </row>
    <row r="55" spans="1:12" s="5" customFormat="1" ht="15" customHeight="1" x14ac:dyDescent="0.3">
      <c r="A55" s="10">
        <v>47</v>
      </c>
      <c r="B55" s="31" t="s">
        <v>20</v>
      </c>
      <c r="C55" s="32"/>
      <c r="D55" s="32"/>
      <c r="E55" s="32"/>
      <c r="F55" s="32"/>
      <c r="G55" s="32"/>
      <c r="H55" s="32"/>
      <c r="I55" s="32"/>
      <c r="J55" s="33"/>
      <c r="K55" s="8"/>
    </row>
    <row r="56" spans="1:12" s="5" customFormat="1" x14ac:dyDescent="0.3">
      <c r="A56" s="10">
        <v>48</v>
      </c>
      <c r="B56" s="15" t="s">
        <v>21</v>
      </c>
      <c r="C56" s="21">
        <f>H56+G56+F56+E56+D56</f>
        <v>347469.21197</v>
      </c>
      <c r="D56" s="21">
        <f>D57+D58+D59+D60</f>
        <v>61889.099999999991</v>
      </c>
      <c r="E56" s="21">
        <f>E57+E58+E59+E60</f>
        <v>114427.64597000001</v>
      </c>
      <c r="F56" s="21">
        <f t="shared" ref="F56:H56" si="27">F57+F58+F59+F60</f>
        <v>18698.983</v>
      </c>
      <c r="G56" s="21">
        <f t="shared" si="27"/>
        <v>18698.983</v>
      </c>
      <c r="H56" s="21">
        <f t="shared" si="27"/>
        <v>133754.5</v>
      </c>
      <c r="I56" s="17" t="s">
        <v>10</v>
      </c>
      <c r="J56" s="15"/>
      <c r="K56" s="8"/>
    </row>
    <row r="57" spans="1:12" s="5" customFormat="1" x14ac:dyDescent="0.3">
      <c r="A57" s="10">
        <v>49</v>
      </c>
      <c r="B57" s="20" t="s">
        <v>11</v>
      </c>
      <c r="C57" s="21">
        <f t="shared" ref="C57:C60" si="28">H57+G57+F57+E57+D57</f>
        <v>0</v>
      </c>
      <c r="D57" s="21">
        <f>D62+D67+D72+D77+D82+D87+D92+D97+D102+D107+D112+D117+D122+D127+D132+D137+D142</f>
        <v>0</v>
      </c>
      <c r="E57" s="21">
        <f t="shared" ref="E57:H57" si="29">E62+E67+E72+E77+E82+E87+E92+E97+E102+E107+E112+E117+E122+E127+E132+E137+E142</f>
        <v>0</v>
      </c>
      <c r="F57" s="21">
        <f t="shared" si="29"/>
        <v>0</v>
      </c>
      <c r="G57" s="21">
        <f t="shared" si="29"/>
        <v>0</v>
      </c>
      <c r="H57" s="21">
        <f t="shared" si="29"/>
        <v>0</v>
      </c>
      <c r="I57" s="17" t="s">
        <v>10</v>
      </c>
      <c r="J57" s="15"/>
      <c r="K57" s="8"/>
    </row>
    <row r="58" spans="1:12" s="5" customFormat="1" x14ac:dyDescent="0.3">
      <c r="A58" s="10">
        <v>50</v>
      </c>
      <c r="B58" s="15" t="s">
        <v>12</v>
      </c>
      <c r="C58" s="21">
        <f t="shared" si="28"/>
        <v>139554.4828</v>
      </c>
      <c r="D58" s="21">
        <f t="shared" ref="D58:H60" si="30">D63+D68+D73+D78+D83+D88+D93+D98+D103+D108+D113+D118+D123+D128+D133+D138+D143</f>
        <v>46966.399999999994</v>
      </c>
      <c r="E58" s="21">
        <f t="shared" si="30"/>
        <v>92588.082800000004</v>
      </c>
      <c r="F58" s="21">
        <f t="shared" si="30"/>
        <v>0</v>
      </c>
      <c r="G58" s="21">
        <f t="shared" si="30"/>
        <v>0</v>
      </c>
      <c r="H58" s="21">
        <f t="shared" si="30"/>
        <v>0</v>
      </c>
      <c r="I58" s="17" t="s">
        <v>10</v>
      </c>
      <c r="J58" s="15"/>
      <c r="K58" s="8"/>
    </row>
    <row r="59" spans="1:12" s="5" customFormat="1" x14ac:dyDescent="0.3">
      <c r="A59" s="10">
        <v>51</v>
      </c>
      <c r="B59" s="15" t="s">
        <v>13</v>
      </c>
      <c r="C59" s="21">
        <f t="shared" si="28"/>
        <v>207914.72917000004</v>
      </c>
      <c r="D59" s="21">
        <f t="shared" si="30"/>
        <v>14922.699999999999</v>
      </c>
      <c r="E59" s="21">
        <f t="shared" si="30"/>
        <v>21839.563170000001</v>
      </c>
      <c r="F59" s="21">
        <f t="shared" si="30"/>
        <v>18698.983</v>
      </c>
      <c r="G59" s="21">
        <f t="shared" si="30"/>
        <v>18698.983</v>
      </c>
      <c r="H59" s="21">
        <f t="shared" si="30"/>
        <v>133754.5</v>
      </c>
      <c r="I59" s="17" t="s">
        <v>10</v>
      </c>
      <c r="J59" s="15"/>
      <c r="K59" s="8"/>
      <c r="L59" s="8"/>
    </row>
    <row r="60" spans="1:12" s="5" customFormat="1" x14ac:dyDescent="0.3">
      <c r="A60" s="10">
        <v>52</v>
      </c>
      <c r="B60" s="15" t="s">
        <v>14</v>
      </c>
      <c r="C60" s="21">
        <f t="shared" si="28"/>
        <v>0</v>
      </c>
      <c r="D60" s="21">
        <f t="shared" si="30"/>
        <v>0</v>
      </c>
      <c r="E60" s="21">
        <f t="shared" si="30"/>
        <v>0</v>
      </c>
      <c r="F60" s="21">
        <f t="shared" si="30"/>
        <v>0</v>
      </c>
      <c r="G60" s="21">
        <f t="shared" si="30"/>
        <v>0</v>
      </c>
      <c r="H60" s="21">
        <f t="shared" si="30"/>
        <v>0</v>
      </c>
      <c r="I60" s="17" t="s">
        <v>10</v>
      </c>
      <c r="J60" s="15"/>
      <c r="K60" s="8"/>
      <c r="L60" s="8"/>
    </row>
    <row r="61" spans="1:12" s="5" customFormat="1" ht="24" x14ac:dyDescent="0.3">
      <c r="A61" s="10">
        <v>53</v>
      </c>
      <c r="B61" s="11" t="s">
        <v>36</v>
      </c>
      <c r="C61" s="19">
        <f>C62+C63+C64+C65</f>
        <v>51817.194089999997</v>
      </c>
      <c r="D61" s="19">
        <f t="shared" ref="D61:H61" si="31">D62+D63+D64+D65</f>
        <v>14000</v>
      </c>
      <c r="E61" s="19">
        <f t="shared" si="31"/>
        <v>20092.068090000001</v>
      </c>
      <c r="F61" s="19">
        <f t="shared" si="31"/>
        <v>6285.3130000000001</v>
      </c>
      <c r="G61" s="19">
        <f t="shared" si="31"/>
        <v>6285.3130000000001</v>
      </c>
      <c r="H61" s="19">
        <f t="shared" si="31"/>
        <v>5154.5</v>
      </c>
      <c r="I61" s="17">
        <v>2.6</v>
      </c>
      <c r="J61" s="30" t="s">
        <v>19</v>
      </c>
    </row>
    <row r="62" spans="1:12" s="5" customFormat="1" x14ac:dyDescent="0.3">
      <c r="A62" s="10">
        <v>54</v>
      </c>
      <c r="B62" s="20" t="s">
        <v>11</v>
      </c>
      <c r="C62" s="21">
        <f t="shared" ref="C62:C63" si="32">D62+E62+F62+G62+H62</f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17" t="s">
        <v>10</v>
      </c>
      <c r="J62" s="23"/>
    </row>
    <row r="63" spans="1:12" s="5" customFormat="1" x14ac:dyDescent="0.3">
      <c r="A63" s="10">
        <v>55</v>
      </c>
      <c r="B63" s="20" t="s">
        <v>12</v>
      </c>
      <c r="C63" s="21">
        <f t="shared" si="32"/>
        <v>29945.000019999999</v>
      </c>
      <c r="D63" s="21">
        <v>14000</v>
      </c>
      <c r="E63" s="21">
        <f>11460.00253+2984.99749+1500</f>
        <v>15945.000019999999</v>
      </c>
      <c r="F63" s="21">
        <v>0</v>
      </c>
      <c r="G63" s="21">
        <v>0</v>
      </c>
      <c r="H63" s="21">
        <v>0</v>
      </c>
      <c r="I63" s="17" t="s">
        <v>10</v>
      </c>
      <c r="J63" s="15"/>
    </row>
    <row r="64" spans="1:12" s="5" customFormat="1" x14ac:dyDescent="0.3">
      <c r="A64" s="10">
        <v>56</v>
      </c>
      <c r="B64" s="20" t="s">
        <v>13</v>
      </c>
      <c r="C64" s="21">
        <f>D64+E64+F64+G64+H64</f>
        <v>21872.194069999998</v>
      </c>
      <c r="D64" s="21">
        <v>0</v>
      </c>
      <c r="E64" s="21">
        <f>3539.6028+607.46527</f>
        <v>4147.0680700000003</v>
      </c>
      <c r="F64" s="21">
        <f>6285.313</f>
        <v>6285.3130000000001</v>
      </c>
      <c r="G64" s="21">
        <f>6285.313</f>
        <v>6285.3130000000001</v>
      </c>
      <c r="H64" s="21">
        <f>4893.2+261.3</f>
        <v>5154.5</v>
      </c>
      <c r="I64" s="17" t="s">
        <v>10</v>
      </c>
      <c r="J64" s="23"/>
    </row>
    <row r="65" spans="1:10" s="5" customFormat="1" x14ac:dyDescent="0.3">
      <c r="A65" s="10">
        <v>57</v>
      </c>
      <c r="B65" s="20" t="s">
        <v>14</v>
      </c>
      <c r="C65" s="21">
        <f>D65+E65+F65+G65+H65</f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17" t="s">
        <v>10</v>
      </c>
      <c r="J65" s="23"/>
    </row>
    <row r="66" spans="1:10" s="5" customFormat="1" ht="24" x14ac:dyDescent="0.3">
      <c r="A66" s="10">
        <v>58</v>
      </c>
      <c r="B66" s="11" t="s">
        <v>37</v>
      </c>
      <c r="C66" s="19">
        <f>D66+E66+F66+G66+H66</f>
        <v>58048.758759999997</v>
      </c>
      <c r="D66" s="19">
        <f>D67+D68+D69+D70</f>
        <v>10450.9</v>
      </c>
      <c r="E66" s="19">
        <f t="shared" ref="E66:H66" si="33">E67+E68+E69+E70</f>
        <v>13270.518760000001</v>
      </c>
      <c r="F66" s="19">
        <f t="shared" si="33"/>
        <v>10913.67</v>
      </c>
      <c r="G66" s="19">
        <f t="shared" si="33"/>
        <v>10913.67</v>
      </c>
      <c r="H66" s="19">
        <f t="shared" si="33"/>
        <v>12500</v>
      </c>
      <c r="I66" s="17">
        <v>3</v>
      </c>
      <c r="J66" s="30" t="s">
        <v>19</v>
      </c>
    </row>
    <row r="67" spans="1:10" s="5" customFormat="1" x14ac:dyDescent="0.3">
      <c r="A67" s="10">
        <v>59</v>
      </c>
      <c r="B67" s="20" t="s">
        <v>11</v>
      </c>
      <c r="C67" s="21">
        <f t="shared" ref="C67:C70" si="34">D67+E67+F67+G67+H67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17" t="s">
        <v>10</v>
      </c>
      <c r="J67" s="23"/>
    </row>
    <row r="68" spans="1:10" s="5" customFormat="1" x14ac:dyDescent="0.3">
      <c r="A68" s="10">
        <v>60</v>
      </c>
      <c r="B68" s="20" t="s">
        <v>12</v>
      </c>
      <c r="C68" s="21">
        <f t="shared" si="34"/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17" t="s">
        <v>10</v>
      </c>
      <c r="J68" s="23"/>
    </row>
    <row r="69" spans="1:10" s="5" customFormat="1" x14ac:dyDescent="0.3">
      <c r="A69" s="10">
        <v>61</v>
      </c>
      <c r="B69" s="20" t="s">
        <v>13</v>
      </c>
      <c r="C69" s="21">
        <f t="shared" si="34"/>
        <v>58048.758759999997</v>
      </c>
      <c r="D69" s="21">
        <v>10450.9</v>
      </c>
      <c r="E69" s="21">
        <v>13270.518760000001</v>
      </c>
      <c r="F69" s="21">
        <f>10965.57+248.1+1200-1500</f>
        <v>10913.67</v>
      </c>
      <c r="G69" s="21">
        <f>10965.57+248.1+1200-1500</f>
        <v>10913.67</v>
      </c>
      <c r="H69" s="21">
        <f>11000+250+1250</f>
        <v>12500</v>
      </c>
      <c r="I69" s="17" t="s">
        <v>10</v>
      </c>
      <c r="J69" s="23"/>
    </row>
    <row r="70" spans="1:10" s="5" customFormat="1" x14ac:dyDescent="0.3">
      <c r="A70" s="10">
        <v>62</v>
      </c>
      <c r="B70" s="20" t="s">
        <v>14</v>
      </c>
      <c r="C70" s="21">
        <f t="shared" si="34"/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17" t="s">
        <v>10</v>
      </c>
      <c r="J70" s="23"/>
    </row>
    <row r="71" spans="1:10" s="5" customFormat="1" ht="24" x14ac:dyDescent="0.3">
      <c r="A71" s="10">
        <v>63</v>
      </c>
      <c r="B71" s="11" t="s">
        <v>38</v>
      </c>
      <c r="C71" s="19">
        <f>D71+E71+F71+G71+H71</f>
        <v>7411.71479</v>
      </c>
      <c r="D71" s="19">
        <f>D72+D73+D74+D75</f>
        <v>1189.4000000000001</v>
      </c>
      <c r="E71" s="19">
        <f t="shared" ref="E71:H71" si="35">E72+E73+E74+E75</f>
        <v>1222.3147899999999</v>
      </c>
      <c r="F71" s="19">
        <f t="shared" si="35"/>
        <v>1500</v>
      </c>
      <c r="G71" s="19">
        <f t="shared" si="35"/>
        <v>1500</v>
      </c>
      <c r="H71" s="19">
        <f t="shared" si="35"/>
        <v>2000</v>
      </c>
      <c r="I71" s="17">
        <v>3</v>
      </c>
      <c r="J71" s="30" t="s">
        <v>19</v>
      </c>
    </row>
    <row r="72" spans="1:10" s="5" customFormat="1" x14ac:dyDescent="0.3">
      <c r="A72" s="10">
        <v>64</v>
      </c>
      <c r="B72" s="20" t="s">
        <v>11</v>
      </c>
      <c r="C72" s="21">
        <f t="shared" ref="C72:C75" si="36">D72+E72+F72+G72+H72</f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17" t="s">
        <v>10</v>
      </c>
      <c r="J72" s="23"/>
    </row>
    <row r="73" spans="1:10" s="5" customFormat="1" x14ac:dyDescent="0.3">
      <c r="A73" s="10">
        <v>65</v>
      </c>
      <c r="B73" s="20" t="s">
        <v>12</v>
      </c>
      <c r="C73" s="21">
        <f t="shared" si="36"/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17" t="s">
        <v>10</v>
      </c>
      <c r="J73" s="23"/>
    </row>
    <row r="74" spans="1:10" s="5" customFormat="1" x14ac:dyDescent="0.3">
      <c r="A74" s="10">
        <v>66</v>
      </c>
      <c r="B74" s="20" t="s">
        <v>13</v>
      </c>
      <c r="C74" s="21">
        <f t="shared" si="36"/>
        <v>7411.71479</v>
      </c>
      <c r="D74" s="21">
        <v>1189.4000000000001</v>
      </c>
      <c r="E74" s="21">
        <v>1222.3147899999999</v>
      </c>
      <c r="F74" s="21">
        <v>1500</v>
      </c>
      <c r="G74" s="21">
        <v>1500</v>
      </c>
      <c r="H74" s="21">
        <v>2000</v>
      </c>
      <c r="I74" s="17" t="s">
        <v>10</v>
      </c>
      <c r="J74" s="23"/>
    </row>
    <row r="75" spans="1:10" s="5" customFormat="1" x14ac:dyDescent="0.3">
      <c r="A75" s="10">
        <v>67</v>
      </c>
      <c r="B75" s="20" t="s">
        <v>14</v>
      </c>
      <c r="C75" s="21">
        <f t="shared" si="36"/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17" t="s">
        <v>10</v>
      </c>
      <c r="J75" s="23"/>
    </row>
    <row r="76" spans="1:10" s="5" customFormat="1" ht="36" customHeight="1" x14ac:dyDescent="0.3">
      <c r="A76" s="10">
        <v>68</v>
      </c>
      <c r="B76" s="11" t="s">
        <v>39</v>
      </c>
      <c r="C76" s="19">
        <f>D76+E76+F76+G76+H76</f>
        <v>300</v>
      </c>
      <c r="D76" s="19">
        <f>D77+D78+D79+D80</f>
        <v>0</v>
      </c>
      <c r="E76" s="19">
        <f t="shared" ref="E76:H76" si="37">E77+E78+E79+E80</f>
        <v>0</v>
      </c>
      <c r="F76" s="19">
        <f t="shared" si="37"/>
        <v>0</v>
      </c>
      <c r="G76" s="19">
        <f t="shared" si="37"/>
        <v>0</v>
      </c>
      <c r="H76" s="19">
        <f t="shared" si="37"/>
        <v>300</v>
      </c>
      <c r="I76" s="17">
        <v>5</v>
      </c>
      <c r="J76" s="30" t="s">
        <v>19</v>
      </c>
    </row>
    <row r="77" spans="1:10" s="5" customFormat="1" x14ac:dyDescent="0.3">
      <c r="A77" s="10">
        <v>69</v>
      </c>
      <c r="B77" s="20" t="s">
        <v>11</v>
      </c>
      <c r="C77" s="21">
        <f t="shared" ref="C77:C80" si="38">D77+E77+F77+G77+H77</f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17" t="s">
        <v>10</v>
      </c>
      <c r="J77" s="23"/>
    </row>
    <row r="78" spans="1:10" s="5" customFormat="1" x14ac:dyDescent="0.3">
      <c r="A78" s="10">
        <v>70</v>
      </c>
      <c r="B78" s="20" t="s">
        <v>12</v>
      </c>
      <c r="C78" s="21">
        <f t="shared" si="38"/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17" t="s">
        <v>10</v>
      </c>
      <c r="J78" s="23"/>
    </row>
    <row r="79" spans="1:10" s="5" customFormat="1" x14ac:dyDescent="0.3">
      <c r="A79" s="10">
        <v>71</v>
      </c>
      <c r="B79" s="20" t="s">
        <v>13</v>
      </c>
      <c r="C79" s="21">
        <f t="shared" si="38"/>
        <v>300</v>
      </c>
      <c r="D79" s="21">
        <v>0</v>
      </c>
      <c r="E79" s="21">
        <v>0</v>
      </c>
      <c r="F79" s="21">
        <v>0</v>
      </c>
      <c r="G79" s="21">
        <v>0</v>
      </c>
      <c r="H79" s="21">
        <v>300</v>
      </c>
      <c r="I79" s="17" t="s">
        <v>10</v>
      </c>
      <c r="J79" s="23"/>
    </row>
    <row r="80" spans="1:10" s="5" customFormat="1" x14ac:dyDescent="0.3">
      <c r="A80" s="10">
        <v>72</v>
      </c>
      <c r="B80" s="20" t="s">
        <v>14</v>
      </c>
      <c r="C80" s="21">
        <f t="shared" si="38"/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17" t="s">
        <v>10</v>
      </c>
      <c r="J80" s="23"/>
    </row>
    <row r="81" spans="1:10" s="5" customFormat="1" ht="46.8" customHeight="1" x14ac:dyDescent="0.3">
      <c r="A81" s="10">
        <v>73</v>
      </c>
      <c r="B81" s="11" t="s">
        <v>40</v>
      </c>
      <c r="C81" s="19">
        <f>D81+E81+F81+G81+H81</f>
        <v>3200</v>
      </c>
      <c r="D81" s="19">
        <f>D82+D83+D84+D85</f>
        <v>0</v>
      </c>
      <c r="E81" s="19">
        <f t="shared" ref="E81:H81" si="39">E82+E83+E84+E85</f>
        <v>0</v>
      </c>
      <c r="F81" s="19">
        <f t="shared" si="39"/>
        <v>0</v>
      </c>
      <c r="G81" s="19">
        <f t="shared" si="39"/>
        <v>0</v>
      </c>
      <c r="H81" s="19">
        <f t="shared" si="39"/>
        <v>3200</v>
      </c>
      <c r="I81" s="17">
        <v>4</v>
      </c>
      <c r="J81" s="30" t="s">
        <v>19</v>
      </c>
    </row>
    <row r="82" spans="1:10" s="5" customFormat="1" x14ac:dyDescent="0.3">
      <c r="A82" s="10">
        <v>74</v>
      </c>
      <c r="B82" s="20" t="s">
        <v>11</v>
      </c>
      <c r="C82" s="21">
        <f t="shared" ref="C82:C85" si="40">D82+E82+F82+G82+H82</f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17" t="s">
        <v>10</v>
      </c>
      <c r="J82" s="22"/>
    </row>
    <row r="83" spans="1:10" s="5" customFormat="1" x14ac:dyDescent="0.3">
      <c r="A83" s="10">
        <v>75</v>
      </c>
      <c r="B83" s="20" t="s">
        <v>12</v>
      </c>
      <c r="C83" s="21">
        <f t="shared" si="40"/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17" t="s">
        <v>10</v>
      </c>
      <c r="J83" s="22"/>
    </row>
    <row r="84" spans="1:10" s="5" customFormat="1" x14ac:dyDescent="0.3">
      <c r="A84" s="10">
        <v>76</v>
      </c>
      <c r="B84" s="20" t="s">
        <v>13</v>
      </c>
      <c r="C84" s="21">
        <f t="shared" si="40"/>
        <v>3200</v>
      </c>
      <c r="D84" s="21">
        <v>0</v>
      </c>
      <c r="E84" s="21">
        <v>0</v>
      </c>
      <c r="F84" s="21">
        <v>0</v>
      </c>
      <c r="G84" s="21">
        <v>0</v>
      </c>
      <c r="H84" s="21">
        <v>3200</v>
      </c>
      <c r="I84" s="17" t="s">
        <v>10</v>
      </c>
      <c r="J84" s="22"/>
    </row>
    <row r="85" spans="1:10" s="5" customFormat="1" x14ac:dyDescent="0.3">
      <c r="A85" s="10">
        <v>77</v>
      </c>
      <c r="B85" s="20" t="s">
        <v>14</v>
      </c>
      <c r="C85" s="21">
        <f t="shared" si="40"/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17" t="s">
        <v>10</v>
      </c>
      <c r="J85" s="22"/>
    </row>
    <row r="86" spans="1:10" s="5" customFormat="1" ht="69.599999999999994" customHeight="1" x14ac:dyDescent="0.3">
      <c r="A86" s="10">
        <v>78</v>
      </c>
      <c r="B86" s="11" t="s">
        <v>41</v>
      </c>
      <c r="C86" s="19">
        <f>D86+E86+F86+G86+H86</f>
        <v>79.900000000000006</v>
      </c>
      <c r="D86" s="19">
        <f>D87+D88+D89+D90</f>
        <v>79.900000000000006</v>
      </c>
      <c r="E86" s="19">
        <f t="shared" ref="E86:H86" si="41">E87+E88+E89+E90</f>
        <v>0</v>
      </c>
      <c r="F86" s="19">
        <f t="shared" si="41"/>
        <v>0</v>
      </c>
      <c r="G86" s="19">
        <f t="shared" si="41"/>
        <v>0</v>
      </c>
      <c r="H86" s="19">
        <f t="shared" si="41"/>
        <v>0</v>
      </c>
      <c r="I86" s="17">
        <v>5</v>
      </c>
      <c r="J86" s="30" t="s">
        <v>19</v>
      </c>
    </row>
    <row r="87" spans="1:10" s="5" customFormat="1" x14ac:dyDescent="0.3">
      <c r="A87" s="10">
        <v>79</v>
      </c>
      <c r="B87" s="20" t="s">
        <v>11</v>
      </c>
      <c r="C87" s="21">
        <f t="shared" ref="C87:C90" si="42">D87+E87+F87+G87+H87</f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17" t="s">
        <v>10</v>
      </c>
      <c r="J87" s="22"/>
    </row>
    <row r="88" spans="1:10" s="5" customFormat="1" x14ac:dyDescent="0.3">
      <c r="A88" s="10">
        <v>80</v>
      </c>
      <c r="B88" s="20" t="s">
        <v>12</v>
      </c>
      <c r="C88" s="21">
        <f t="shared" si="42"/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17" t="s">
        <v>10</v>
      </c>
      <c r="J88" s="22"/>
    </row>
    <row r="89" spans="1:10" s="5" customFormat="1" x14ac:dyDescent="0.3">
      <c r="A89" s="10">
        <v>81</v>
      </c>
      <c r="B89" s="20" t="s">
        <v>13</v>
      </c>
      <c r="C89" s="21">
        <f t="shared" si="42"/>
        <v>79.900000000000006</v>
      </c>
      <c r="D89" s="21">
        <v>79.900000000000006</v>
      </c>
      <c r="E89" s="21">
        <v>0</v>
      </c>
      <c r="F89" s="21">
        <v>0</v>
      </c>
      <c r="G89" s="21">
        <v>0</v>
      </c>
      <c r="H89" s="21">
        <v>0</v>
      </c>
      <c r="I89" s="17" t="s">
        <v>10</v>
      </c>
      <c r="J89" s="22"/>
    </row>
    <row r="90" spans="1:10" s="5" customFormat="1" x14ac:dyDescent="0.3">
      <c r="A90" s="10">
        <v>82</v>
      </c>
      <c r="B90" s="20" t="s">
        <v>14</v>
      </c>
      <c r="C90" s="21">
        <f t="shared" si="42"/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17" t="s">
        <v>10</v>
      </c>
      <c r="J90" s="22"/>
    </row>
    <row r="91" spans="1:10" s="5" customFormat="1" ht="57" x14ac:dyDescent="0.3">
      <c r="A91" s="10">
        <v>83</v>
      </c>
      <c r="B91" s="11" t="s">
        <v>42</v>
      </c>
      <c r="C91" s="19">
        <f>D91+E91+F91+G91+H91</f>
        <v>45</v>
      </c>
      <c r="D91" s="19">
        <f>D92+D93+D94+D95</f>
        <v>45</v>
      </c>
      <c r="E91" s="19">
        <f t="shared" ref="E91:H91" si="43">E92+E93+E94+E95</f>
        <v>0</v>
      </c>
      <c r="F91" s="19">
        <f t="shared" si="43"/>
        <v>0</v>
      </c>
      <c r="G91" s="19">
        <f t="shared" si="43"/>
        <v>0</v>
      </c>
      <c r="H91" s="19">
        <f t="shared" si="43"/>
        <v>0</v>
      </c>
      <c r="I91" s="17">
        <v>5</v>
      </c>
      <c r="J91" s="30" t="s">
        <v>19</v>
      </c>
    </row>
    <row r="92" spans="1:10" s="5" customFormat="1" x14ac:dyDescent="0.3">
      <c r="A92" s="10">
        <v>84</v>
      </c>
      <c r="B92" s="20" t="s">
        <v>11</v>
      </c>
      <c r="C92" s="21">
        <f t="shared" ref="C92:C95" si="44">D92+E92+F92+G92+H92</f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17" t="s">
        <v>10</v>
      </c>
      <c r="J92" s="22"/>
    </row>
    <row r="93" spans="1:10" s="5" customFormat="1" x14ac:dyDescent="0.3">
      <c r="A93" s="10">
        <v>85</v>
      </c>
      <c r="B93" s="20" t="s">
        <v>12</v>
      </c>
      <c r="C93" s="21">
        <f t="shared" si="44"/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17" t="s">
        <v>10</v>
      </c>
      <c r="J93" s="22"/>
    </row>
    <row r="94" spans="1:10" s="5" customFormat="1" x14ac:dyDescent="0.3">
      <c r="A94" s="10">
        <v>86</v>
      </c>
      <c r="B94" s="20" t="s">
        <v>13</v>
      </c>
      <c r="C94" s="21">
        <f t="shared" si="44"/>
        <v>45</v>
      </c>
      <c r="D94" s="21">
        <f>45000/1000</f>
        <v>45</v>
      </c>
      <c r="E94" s="21">
        <v>0</v>
      </c>
      <c r="F94" s="21">
        <v>0</v>
      </c>
      <c r="G94" s="21">
        <v>0</v>
      </c>
      <c r="H94" s="21">
        <v>0</v>
      </c>
      <c r="I94" s="17" t="s">
        <v>10</v>
      </c>
      <c r="J94" s="22"/>
    </row>
    <row r="95" spans="1:10" s="5" customFormat="1" x14ac:dyDescent="0.3">
      <c r="A95" s="10">
        <v>87</v>
      </c>
      <c r="B95" s="20" t="s">
        <v>14</v>
      </c>
      <c r="C95" s="21">
        <f t="shared" si="44"/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17" t="s">
        <v>10</v>
      </c>
      <c r="J95" s="22"/>
    </row>
    <row r="96" spans="1:10" s="5" customFormat="1" ht="45.6" x14ac:dyDescent="0.3">
      <c r="A96" s="10">
        <v>88</v>
      </c>
      <c r="B96" s="11" t="s">
        <v>43</v>
      </c>
      <c r="C96" s="19">
        <f>D96+E96+F96+G96+H96</f>
        <v>125.1</v>
      </c>
      <c r="D96" s="19">
        <f>D97+D98+D99+D100</f>
        <v>0</v>
      </c>
      <c r="E96" s="19">
        <f t="shared" ref="E96:H96" si="45">E97+E98+E99+E100</f>
        <v>125.1</v>
      </c>
      <c r="F96" s="19">
        <f t="shared" si="45"/>
        <v>0</v>
      </c>
      <c r="G96" s="19">
        <f t="shared" si="45"/>
        <v>0</v>
      </c>
      <c r="H96" s="19">
        <f t="shared" si="45"/>
        <v>0</v>
      </c>
      <c r="I96" s="17">
        <v>4</v>
      </c>
      <c r="J96" s="30" t="s">
        <v>19</v>
      </c>
    </row>
    <row r="97" spans="1:10" s="5" customFormat="1" x14ac:dyDescent="0.3">
      <c r="A97" s="10">
        <v>89</v>
      </c>
      <c r="B97" s="20" t="s">
        <v>11</v>
      </c>
      <c r="C97" s="21">
        <f t="shared" ref="C97:C100" si="46">D97+E97+F97+G97+H97</f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17" t="s">
        <v>10</v>
      </c>
      <c r="J97" s="22"/>
    </row>
    <row r="98" spans="1:10" s="5" customFormat="1" x14ac:dyDescent="0.3">
      <c r="A98" s="10">
        <v>90</v>
      </c>
      <c r="B98" s="20" t="s">
        <v>12</v>
      </c>
      <c r="C98" s="21">
        <f t="shared" si="46"/>
        <v>125.1</v>
      </c>
      <c r="D98" s="21">
        <v>0</v>
      </c>
      <c r="E98" s="21">
        <v>125.1</v>
      </c>
      <c r="F98" s="21">
        <v>0</v>
      </c>
      <c r="G98" s="21">
        <v>0</v>
      </c>
      <c r="H98" s="21">
        <v>0</v>
      </c>
      <c r="I98" s="17" t="s">
        <v>10</v>
      </c>
      <c r="J98" s="22"/>
    </row>
    <row r="99" spans="1:10" s="5" customFormat="1" x14ac:dyDescent="0.3">
      <c r="A99" s="10">
        <v>91</v>
      </c>
      <c r="B99" s="20" t="s">
        <v>13</v>
      </c>
      <c r="C99" s="21">
        <f t="shared" si="46"/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17" t="s">
        <v>10</v>
      </c>
      <c r="J99" s="22"/>
    </row>
    <row r="100" spans="1:10" s="5" customFormat="1" x14ac:dyDescent="0.3">
      <c r="A100" s="10">
        <v>92</v>
      </c>
      <c r="B100" s="20" t="s">
        <v>14</v>
      </c>
      <c r="C100" s="21">
        <f t="shared" si="46"/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17" t="s">
        <v>10</v>
      </c>
      <c r="J100" s="22"/>
    </row>
    <row r="101" spans="1:10" s="5" customFormat="1" ht="34.200000000000003" customHeight="1" x14ac:dyDescent="0.3">
      <c r="A101" s="10">
        <v>93</v>
      </c>
      <c r="B101" s="11" t="s">
        <v>53</v>
      </c>
      <c r="C101" s="21">
        <f>D101+E101+F101+G101+H101</f>
        <v>119575.2</v>
      </c>
      <c r="D101" s="21">
        <f>D102+D103+D104+D105</f>
        <v>5000</v>
      </c>
      <c r="E101" s="21">
        <f t="shared" ref="E101:H101" si="47">E102+E103+E104+E105</f>
        <v>4575.2</v>
      </c>
      <c r="F101" s="21">
        <f t="shared" si="47"/>
        <v>0</v>
      </c>
      <c r="G101" s="21">
        <f t="shared" si="47"/>
        <v>0</v>
      </c>
      <c r="H101" s="21">
        <f t="shared" si="47"/>
        <v>110000</v>
      </c>
      <c r="I101" s="27" t="s">
        <v>52</v>
      </c>
      <c r="J101" s="30" t="s">
        <v>19</v>
      </c>
    </row>
    <row r="102" spans="1:10" s="5" customFormat="1" x14ac:dyDescent="0.3">
      <c r="A102" s="10">
        <v>94</v>
      </c>
      <c r="B102" s="20" t="s">
        <v>11</v>
      </c>
      <c r="C102" s="21">
        <f t="shared" ref="C102:C105" si="48">D102+E102+F102+G102+H102</f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17" t="s">
        <v>10</v>
      </c>
      <c r="J102" s="21"/>
    </row>
    <row r="103" spans="1:10" s="5" customFormat="1" x14ac:dyDescent="0.3">
      <c r="A103" s="10">
        <v>95</v>
      </c>
      <c r="B103" s="15" t="s">
        <v>12</v>
      </c>
      <c r="C103" s="21">
        <f t="shared" si="48"/>
        <v>9575.2000000000007</v>
      </c>
      <c r="D103" s="21">
        <v>5000</v>
      </c>
      <c r="E103" s="21">
        <v>4575.2</v>
      </c>
      <c r="F103" s="21">
        <v>0</v>
      </c>
      <c r="G103" s="21">
        <v>0</v>
      </c>
      <c r="H103" s="21">
        <v>0</v>
      </c>
      <c r="I103" s="17" t="s">
        <v>10</v>
      </c>
      <c r="J103" s="21"/>
    </row>
    <row r="104" spans="1:10" s="5" customFormat="1" x14ac:dyDescent="0.3">
      <c r="A104" s="10">
        <v>96</v>
      </c>
      <c r="B104" s="15" t="s">
        <v>13</v>
      </c>
      <c r="C104" s="21">
        <f t="shared" si="48"/>
        <v>110000</v>
      </c>
      <c r="D104" s="21">
        <v>0</v>
      </c>
      <c r="E104" s="21">
        <v>0</v>
      </c>
      <c r="F104" s="21">
        <v>0</v>
      </c>
      <c r="G104" s="21">
        <v>0</v>
      </c>
      <c r="H104" s="21">
        <v>110000</v>
      </c>
      <c r="I104" s="17" t="s">
        <v>10</v>
      </c>
      <c r="J104" s="21"/>
    </row>
    <row r="105" spans="1:10" s="5" customFormat="1" x14ac:dyDescent="0.3">
      <c r="A105" s="10">
        <v>97</v>
      </c>
      <c r="B105" s="15" t="s">
        <v>14</v>
      </c>
      <c r="C105" s="21">
        <f t="shared" si="48"/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17" t="s">
        <v>10</v>
      </c>
      <c r="J105" s="21"/>
    </row>
    <row r="106" spans="1:10" s="5" customFormat="1" ht="57" x14ac:dyDescent="0.3">
      <c r="A106" s="10">
        <v>98</v>
      </c>
      <c r="B106" s="11" t="s">
        <v>44</v>
      </c>
      <c r="C106" s="19">
        <f>D106+E106+F106+G106+H106</f>
        <v>600</v>
      </c>
      <c r="D106" s="19">
        <f>D107+D108+D109+D110</f>
        <v>0</v>
      </c>
      <c r="E106" s="19">
        <f t="shared" ref="E106:H106" si="49">E107+E108+E109+E110</f>
        <v>0</v>
      </c>
      <c r="F106" s="19">
        <f t="shared" si="49"/>
        <v>0</v>
      </c>
      <c r="G106" s="19">
        <f t="shared" si="49"/>
        <v>0</v>
      </c>
      <c r="H106" s="19">
        <f t="shared" si="49"/>
        <v>600</v>
      </c>
      <c r="I106" s="17">
        <v>4</v>
      </c>
      <c r="J106" s="30" t="s">
        <v>19</v>
      </c>
    </row>
    <row r="107" spans="1:10" s="5" customFormat="1" x14ac:dyDescent="0.3">
      <c r="A107" s="10">
        <v>99</v>
      </c>
      <c r="B107" s="20" t="s">
        <v>11</v>
      </c>
      <c r="C107" s="21">
        <f t="shared" ref="C107:C110" si="50">D107+E107+F107+G107+H107</f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17" t="s">
        <v>10</v>
      </c>
      <c r="J107" s="22"/>
    </row>
    <row r="108" spans="1:10" s="5" customFormat="1" x14ac:dyDescent="0.3">
      <c r="A108" s="10">
        <v>100</v>
      </c>
      <c r="B108" s="20" t="s">
        <v>12</v>
      </c>
      <c r="C108" s="21">
        <f t="shared" si="50"/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17" t="s">
        <v>10</v>
      </c>
      <c r="J108" s="22"/>
    </row>
    <row r="109" spans="1:10" s="5" customFormat="1" x14ac:dyDescent="0.3">
      <c r="A109" s="10">
        <v>101</v>
      </c>
      <c r="B109" s="20" t="s">
        <v>13</v>
      </c>
      <c r="C109" s="21">
        <f t="shared" si="50"/>
        <v>600</v>
      </c>
      <c r="D109" s="21">
        <v>0</v>
      </c>
      <c r="E109" s="21">
        <v>0</v>
      </c>
      <c r="F109" s="21">
        <v>0</v>
      </c>
      <c r="G109" s="21">
        <v>0</v>
      </c>
      <c r="H109" s="21">
        <v>600</v>
      </c>
      <c r="I109" s="17" t="s">
        <v>10</v>
      </c>
      <c r="J109" s="22"/>
    </row>
    <row r="110" spans="1:10" s="5" customFormat="1" x14ac:dyDescent="0.3">
      <c r="A110" s="10">
        <v>102</v>
      </c>
      <c r="B110" s="20" t="s">
        <v>14</v>
      </c>
      <c r="C110" s="21">
        <f t="shared" si="50"/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17" t="s">
        <v>10</v>
      </c>
      <c r="J110" s="22"/>
    </row>
    <row r="111" spans="1:10" s="5" customFormat="1" ht="24" x14ac:dyDescent="0.3">
      <c r="A111" s="10">
        <v>103</v>
      </c>
      <c r="B111" s="11" t="s">
        <v>45</v>
      </c>
      <c r="C111" s="21">
        <f>D111+E111+F111+G111+H111</f>
        <v>9115.1723600000005</v>
      </c>
      <c r="D111" s="21">
        <f>D112+D113+D114+D115</f>
        <v>0</v>
      </c>
      <c r="E111" s="21">
        <f t="shared" ref="E111:H111" si="51">E112+E113+E114+E115</f>
        <v>9115.1723600000005</v>
      </c>
      <c r="F111" s="21">
        <f t="shared" si="51"/>
        <v>0</v>
      </c>
      <c r="G111" s="21">
        <f t="shared" si="51"/>
        <v>0</v>
      </c>
      <c r="H111" s="21">
        <f t="shared" si="51"/>
        <v>0</v>
      </c>
      <c r="I111" s="24">
        <v>2</v>
      </c>
      <c r="J111" s="30" t="s">
        <v>19</v>
      </c>
    </row>
    <row r="112" spans="1:10" s="5" customFormat="1" x14ac:dyDescent="0.3">
      <c r="A112" s="10">
        <v>104</v>
      </c>
      <c r="B112" s="20" t="s">
        <v>11</v>
      </c>
      <c r="C112" s="21">
        <f t="shared" ref="C112:C115" si="52">D112+E112+F112+G112+H112</f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17" t="s">
        <v>10</v>
      </c>
      <c r="J112" s="21"/>
    </row>
    <row r="113" spans="1:10" s="5" customFormat="1" x14ac:dyDescent="0.3">
      <c r="A113" s="10">
        <v>105</v>
      </c>
      <c r="B113" s="15" t="s">
        <v>12</v>
      </c>
      <c r="C113" s="21">
        <f t="shared" si="52"/>
        <v>9115.1723600000005</v>
      </c>
      <c r="D113" s="21">
        <v>0</v>
      </c>
      <c r="E113" s="21">
        <v>9115.1723600000005</v>
      </c>
      <c r="F113" s="21">
        <v>0</v>
      </c>
      <c r="G113" s="21">
        <v>0</v>
      </c>
      <c r="H113" s="21">
        <v>0</v>
      </c>
      <c r="I113" s="17" t="s">
        <v>10</v>
      </c>
      <c r="J113" s="21"/>
    </row>
    <row r="114" spans="1:10" s="5" customFormat="1" x14ac:dyDescent="0.3">
      <c r="A114" s="10">
        <v>106</v>
      </c>
      <c r="B114" s="15" t="s">
        <v>13</v>
      </c>
      <c r="C114" s="21">
        <f t="shared" si="52"/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17" t="s">
        <v>10</v>
      </c>
      <c r="J114" s="21"/>
    </row>
    <row r="115" spans="1:10" s="5" customFormat="1" x14ac:dyDescent="0.3">
      <c r="A115" s="10">
        <v>107</v>
      </c>
      <c r="B115" s="15" t="s">
        <v>14</v>
      </c>
      <c r="C115" s="21">
        <f t="shared" si="52"/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17" t="s">
        <v>10</v>
      </c>
      <c r="J115" s="21"/>
    </row>
    <row r="116" spans="1:10" s="5" customFormat="1" ht="34.200000000000003" x14ac:dyDescent="0.3">
      <c r="A116" s="10">
        <v>108</v>
      </c>
      <c r="B116" s="11" t="s">
        <v>46</v>
      </c>
      <c r="C116" s="21">
        <f>D116+E116+F116+G116+H116</f>
        <v>2651.5</v>
      </c>
      <c r="D116" s="21">
        <f>D117+D118+D119+D120</f>
        <v>0</v>
      </c>
      <c r="E116" s="21">
        <f t="shared" ref="E116:H116" si="53">E117+E118+E119+E120</f>
        <v>2651.5</v>
      </c>
      <c r="F116" s="21">
        <f t="shared" si="53"/>
        <v>0</v>
      </c>
      <c r="G116" s="21">
        <f t="shared" si="53"/>
        <v>0</v>
      </c>
      <c r="H116" s="21">
        <f t="shared" si="53"/>
        <v>0</v>
      </c>
      <c r="I116" s="24">
        <v>2</v>
      </c>
      <c r="J116" s="30" t="s">
        <v>19</v>
      </c>
    </row>
    <row r="117" spans="1:10" s="5" customFormat="1" x14ac:dyDescent="0.3">
      <c r="A117" s="10">
        <v>109</v>
      </c>
      <c r="B117" s="20" t="s">
        <v>11</v>
      </c>
      <c r="C117" s="21">
        <f t="shared" ref="C117:C120" si="54">D117+E117+F117+G117+H117</f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17" t="s">
        <v>10</v>
      </c>
      <c r="J117" s="21"/>
    </row>
    <row r="118" spans="1:10" s="5" customFormat="1" x14ac:dyDescent="0.3">
      <c r="A118" s="10">
        <v>110</v>
      </c>
      <c r="B118" s="15" t="s">
        <v>12</v>
      </c>
      <c r="C118" s="21">
        <f t="shared" si="54"/>
        <v>2651.5</v>
      </c>
      <c r="D118" s="21">
        <v>0</v>
      </c>
      <c r="E118" s="21">
        <v>2651.5</v>
      </c>
      <c r="F118" s="21">
        <v>0</v>
      </c>
      <c r="G118" s="21">
        <v>0</v>
      </c>
      <c r="H118" s="21">
        <v>0</v>
      </c>
      <c r="I118" s="17" t="s">
        <v>10</v>
      </c>
      <c r="J118" s="21"/>
    </row>
    <row r="119" spans="1:10" s="5" customFormat="1" x14ac:dyDescent="0.3">
      <c r="A119" s="10">
        <v>111</v>
      </c>
      <c r="B119" s="15" t="s">
        <v>13</v>
      </c>
      <c r="C119" s="21">
        <f t="shared" si="54"/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17" t="s">
        <v>10</v>
      </c>
      <c r="J119" s="21"/>
    </row>
    <row r="120" spans="1:10" s="5" customFormat="1" x14ac:dyDescent="0.3">
      <c r="A120" s="10">
        <v>112</v>
      </c>
      <c r="B120" s="15" t="s">
        <v>14</v>
      </c>
      <c r="C120" s="21">
        <f t="shared" si="54"/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17" t="s">
        <v>10</v>
      </c>
      <c r="J120" s="21"/>
    </row>
    <row r="121" spans="1:10" s="5" customFormat="1" ht="24" x14ac:dyDescent="0.3">
      <c r="A121" s="10">
        <v>113</v>
      </c>
      <c r="B121" s="11" t="s">
        <v>47</v>
      </c>
      <c r="C121" s="21">
        <f>D121+E121+F121+G121+H121</f>
        <v>13156.07497</v>
      </c>
      <c r="D121" s="21">
        <f>D122+D123+D124+D125</f>
        <v>4186.1000000000004</v>
      </c>
      <c r="E121" s="21">
        <f t="shared" ref="E121" si="55">E122+E123+E124+E125</f>
        <v>8969.9749699999993</v>
      </c>
      <c r="F121" s="21">
        <f t="shared" ref="F121" si="56">F122+F123+F124+F125</f>
        <v>0</v>
      </c>
      <c r="G121" s="21">
        <f t="shared" ref="G121" si="57">G122+G123+G124+G125</f>
        <v>0</v>
      </c>
      <c r="H121" s="21">
        <f t="shared" ref="H121" si="58">H122+H123+H124+H125</f>
        <v>0</v>
      </c>
      <c r="I121" s="21" t="s">
        <v>31</v>
      </c>
      <c r="J121" s="30" t="s">
        <v>19</v>
      </c>
    </row>
    <row r="122" spans="1:10" s="5" customFormat="1" x14ac:dyDescent="0.3">
      <c r="A122" s="10">
        <v>114</v>
      </c>
      <c r="B122" s="20" t="s">
        <v>11</v>
      </c>
      <c r="C122" s="21">
        <f t="shared" ref="C122:C125" si="59">D122+E122+F122+G122+H122</f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17" t="s">
        <v>10</v>
      </c>
      <c r="J122" s="21"/>
    </row>
    <row r="123" spans="1:10" s="5" customFormat="1" x14ac:dyDescent="0.3">
      <c r="A123" s="10">
        <v>115</v>
      </c>
      <c r="B123" s="15" t="s">
        <v>12</v>
      </c>
      <c r="C123" s="21">
        <f t="shared" si="59"/>
        <v>7406.9134200000008</v>
      </c>
      <c r="D123" s="21">
        <v>1636.6</v>
      </c>
      <c r="E123" s="21">
        <f>4037.50821+1732.80521</f>
        <v>5770.3134200000004</v>
      </c>
      <c r="F123" s="21">
        <v>0</v>
      </c>
      <c r="G123" s="21">
        <v>0</v>
      </c>
      <c r="H123" s="21">
        <v>0</v>
      </c>
      <c r="I123" s="17" t="s">
        <v>10</v>
      </c>
      <c r="J123" s="21"/>
    </row>
    <row r="124" spans="1:10" s="5" customFormat="1" x14ac:dyDescent="0.3">
      <c r="A124" s="10">
        <v>116</v>
      </c>
      <c r="B124" s="15" t="s">
        <v>13</v>
      </c>
      <c r="C124" s="21">
        <f t="shared" si="59"/>
        <v>5749.1615499999998</v>
      </c>
      <c r="D124" s="21">
        <v>2549.5</v>
      </c>
      <c r="E124" s="21">
        <f>21.72896+3050.83459+127.098</f>
        <v>3199.6615499999998</v>
      </c>
      <c r="F124" s="21">
        <v>0</v>
      </c>
      <c r="G124" s="21">
        <v>0</v>
      </c>
      <c r="H124" s="21">
        <v>0</v>
      </c>
      <c r="I124" s="17" t="s">
        <v>10</v>
      </c>
      <c r="J124" s="21"/>
    </row>
    <row r="125" spans="1:10" s="5" customFormat="1" x14ac:dyDescent="0.3">
      <c r="A125" s="10">
        <v>117</v>
      </c>
      <c r="B125" s="15" t="s">
        <v>14</v>
      </c>
      <c r="C125" s="21">
        <f t="shared" si="59"/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17" t="s">
        <v>10</v>
      </c>
      <c r="J125" s="21"/>
    </row>
    <row r="126" spans="1:10" s="5" customFormat="1" ht="24" x14ac:dyDescent="0.3">
      <c r="A126" s="10">
        <v>118</v>
      </c>
      <c r="B126" s="11" t="s">
        <v>48</v>
      </c>
      <c r="C126" s="21">
        <f>D126+E126+F126+G126+H126</f>
        <v>58359.6</v>
      </c>
      <c r="D126" s="21">
        <f>D127+D128+D129+D130</f>
        <v>26329.8</v>
      </c>
      <c r="E126" s="21">
        <f t="shared" ref="E126:H126" si="60">E127+E128+E129+E130</f>
        <v>32029.8</v>
      </c>
      <c r="F126" s="21">
        <f t="shared" si="60"/>
        <v>0</v>
      </c>
      <c r="G126" s="21">
        <f t="shared" si="60"/>
        <v>0</v>
      </c>
      <c r="H126" s="21">
        <f t="shared" si="60"/>
        <v>0</v>
      </c>
      <c r="I126" s="24">
        <v>6</v>
      </c>
      <c r="J126" s="30" t="s">
        <v>19</v>
      </c>
    </row>
    <row r="127" spans="1:10" s="5" customFormat="1" x14ac:dyDescent="0.3">
      <c r="A127" s="10">
        <v>119</v>
      </c>
      <c r="B127" s="20" t="s">
        <v>11</v>
      </c>
      <c r="C127" s="21">
        <f t="shared" ref="C127:C130" si="61">D127+E127+F127+G127+H127</f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17" t="s">
        <v>10</v>
      </c>
      <c r="J127" s="21"/>
    </row>
    <row r="128" spans="1:10" s="5" customFormat="1" x14ac:dyDescent="0.3">
      <c r="A128" s="10">
        <v>120</v>
      </c>
      <c r="B128" s="15" t="s">
        <v>12</v>
      </c>
      <c r="C128" s="21">
        <f t="shared" si="61"/>
        <v>58359.6</v>
      </c>
      <c r="D128" s="21">
        <v>26329.8</v>
      </c>
      <c r="E128" s="21">
        <f>5700+26329.8</f>
        <v>32029.8</v>
      </c>
      <c r="F128" s="21">
        <v>0</v>
      </c>
      <c r="G128" s="21">
        <v>0</v>
      </c>
      <c r="H128" s="21">
        <v>0</v>
      </c>
      <c r="I128" s="17" t="s">
        <v>10</v>
      </c>
      <c r="J128" s="21"/>
    </row>
    <row r="129" spans="1:10" s="5" customFormat="1" x14ac:dyDescent="0.3">
      <c r="A129" s="10">
        <v>121</v>
      </c>
      <c r="B129" s="15" t="s">
        <v>13</v>
      </c>
      <c r="C129" s="21">
        <f t="shared" si="61"/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17" t="s">
        <v>10</v>
      </c>
      <c r="J129" s="21"/>
    </row>
    <row r="130" spans="1:10" s="5" customFormat="1" x14ac:dyDescent="0.3">
      <c r="A130" s="10">
        <v>122</v>
      </c>
      <c r="B130" s="15" t="s">
        <v>14</v>
      </c>
      <c r="C130" s="21">
        <f t="shared" si="61"/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17" t="s">
        <v>10</v>
      </c>
      <c r="J130" s="21"/>
    </row>
    <row r="131" spans="1:10" s="5" customFormat="1" ht="45.6" x14ac:dyDescent="0.3">
      <c r="A131" s="10">
        <v>128</v>
      </c>
      <c r="B131" s="11" t="s">
        <v>49</v>
      </c>
      <c r="C131" s="21">
        <f>D131+E131+F131+G131+H131</f>
        <v>608</v>
      </c>
      <c r="D131" s="21">
        <f>D132+D133+D134+D135</f>
        <v>608</v>
      </c>
      <c r="E131" s="21">
        <f t="shared" ref="E131:H131" si="62">E132+E133+E134+E135</f>
        <v>0</v>
      </c>
      <c r="F131" s="21">
        <f t="shared" si="62"/>
        <v>0</v>
      </c>
      <c r="G131" s="21">
        <f t="shared" si="62"/>
        <v>0</v>
      </c>
      <c r="H131" s="21">
        <f t="shared" si="62"/>
        <v>0</v>
      </c>
      <c r="I131" s="24">
        <v>4</v>
      </c>
      <c r="J131" s="30" t="s">
        <v>19</v>
      </c>
    </row>
    <row r="132" spans="1:10" s="5" customFormat="1" x14ac:dyDescent="0.3">
      <c r="A132" s="10">
        <v>129</v>
      </c>
      <c r="B132" s="20" t="s">
        <v>11</v>
      </c>
      <c r="C132" s="21">
        <f t="shared" ref="C132:C135" si="63">D132+E132+F132+G132+H132</f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17" t="s">
        <v>10</v>
      </c>
      <c r="J132" s="21"/>
    </row>
    <row r="133" spans="1:10" s="5" customFormat="1" x14ac:dyDescent="0.3">
      <c r="A133" s="10">
        <v>130</v>
      </c>
      <c r="B133" s="15" t="s">
        <v>12</v>
      </c>
      <c r="C133" s="21">
        <f t="shared" si="63"/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17" t="s">
        <v>10</v>
      </c>
      <c r="J133" s="21"/>
    </row>
    <row r="134" spans="1:10" s="5" customFormat="1" x14ac:dyDescent="0.3">
      <c r="A134" s="10">
        <v>131</v>
      </c>
      <c r="B134" s="15" t="s">
        <v>13</v>
      </c>
      <c r="C134" s="21">
        <f t="shared" si="63"/>
        <v>608</v>
      </c>
      <c r="D134" s="21">
        <v>608</v>
      </c>
      <c r="E134" s="21">
        <v>0</v>
      </c>
      <c r="F134" s="21">
        <v>0</v>
      </c>
      <c r="G134" s="21">
        <v>0</v>
      </c>
      <c r="H134" s="21">
        <v>0</v>
      </c>
      <c r="I134" s="17" t="s">
        <v>10</v>
      </c>
      <c r="J134" s="21"/>
    </row>
    <row r="135" spans="1:10" s="5" customFormat="1" x14ac:dyDescent="0.3">
      <c r="A135" s="10">
        <v>132</v>
      </c>
      <c r="B135" s="15" t="s">
        <v>14</v>
      </c>
      <c r="C135" s="21">
        <f t="shared" si="63"/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17" t="s">
        <v>10</v>
      </c>
      <c r="J135" s="21"/>
    </row>
    <row r="136" spans="1:10" s="5" customFormat="1" ht="24" x14ac:dyDescent="0.3">
      <c r="A136" s="10">
        <v>133</v>
      </c>
      <c r="B136" s="11" t="s">
        <v>50</v>
      </c>
      <c r="C136" s="21">
        <f>D136+E136+F136+G136+H136</f>
        <v>16375.996999999999</v>
      </c>
      <c r="D136" s="21">
        <f>D137+D138+D139+D140</f>
        <v>0</v>
      </c>
      <c r="E136" s="21">
        <f>E137+E138+E139+E140</f>
        <v>16375.996999999999</v>
      </c>
      <c r="F136" s="21">
        <f t="shared" ref="F136:H136" si="64">F137+F138+F139+F140</f>
        <v>0</v>
      </c>
      <c r="G136" s="21">
        <f t="shared" si="64"/>
        <v>0</v>
      </c>
      <c r="H136" s="21">
        <f t="shared" si="64"/>
        <v>0</v>
      </c>
      <c r="I136" s="24">
        <v>7</v>
      </c>
      <c r="J136" s="30" t="s">
        <v>32</v>
      </c>
    </row>
    <row r="137" spans="1:10" s="5" customFormat="1" x14ac:dyDescent="0.3">
      <c r="A137" s="10">
        <v>134</v>
      </c>
      <c r="B137" s="20" t="s">
        <v>11</v>
      </c>
      <c r="C137" s="21">
        <f t="shared" ref="C137:C140" si="65">D137+E137+F137+G137+H137</f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17" t="s">
        <v>10</v>
      </c>
      <c r="J137" s="21"/>
    </row>
    <row r="138" spans="1:10" s="5" customFormat="1" x14ac:dyDescent="0.3">
      <c r="A138" s="10">
        <v>135</v>
      </c>
      <c r="B138" s="15" t="s">
        <v>12</v>
      </c>
      <c r="C138" s="21">
        <f t="shared" si="65"/>
        <v>16375.996999999999</v>
      </c>
      <c r="D138" s="21">
        <v>0</v>
      </c>
      <c r="E138" s="21">
        <f>16375.997</f>
        <v>16375.996999999999</v>
      </c>
      <c r="F138" s="21">
        <v>0</v>
      </c>
      <c r="G138" s="21">
        <v>0</v>
      </c>
      <c r="H138" s="21">
        <v>0</v>
      </c>
      <c r="I138" s="17" t="s">
        <v>10</v>
      </c>
      <c r="J138" s="21"/>
    </row>
    <row r="139" spans="1:10" s="5" customFormat="1" x14ac:dyDescent="0.3">
      <c r="A139" s="10">
        <v>136</v>
      </c>
      <c r="B139" s="15" t="s">
        <v>13</v>
      </c>
      <c r="C139" s="21">
        <f t="shared" si="65"/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17" t="s">
        <v>10</v>
      </c>
      <c r="J139" s="21"/>
    </row>
    <row r="140" spans="1:10" s="5" customFormat="1" x14ac:dyDescent="0.3">
      <c r="A140" s="10">
        <v>137</v>
      </c>
      <c r="B140" s="15" t="s">
        <v>14</v>
      </c>
      <c r="C140" s="21">
        <f t="shared" si="65"/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17" t="s">
        <v>10</v>
      </c>
      <c r="J140" s="21"/>
    </row>
    <row r="141" spans="1:10" s="5" customFormat="1" ht="24" x14ac:dyDescent="0.3">
      <c r="A141" s="10">
        <v>138</v>
      </c>
      <c r="B141" s="11" t="s">
        <v>51</v>
      </c>
      <c r="C141" s="21">
        <f>D141+E141+F141+G141+H141</f>
        <v>6000</v>
      </c>
      <c r="D141" s="21">
        <f>D142+D143+D144+D145</f>
        <v>0</v>
      </c>
      <c r="E141" s="21">
        <f t="shared" ref="E141:H141" si="66">E142+E143+E144+E145</f>
        <v>6000</v>
      </c>
      <c r="F141" s="21">
        <f t="shared" si="66"/>
        <v>0</v>
      </c>
      <c r="G141" s="21">
        <f t="shared" si="66"/>
        <v>0</v>
      </c>
      <c r="H141" s="21">
        <f t="shared" si="66"/>
        <v>0</v>
      </c>
      <c r="I141" s="24">
        <v>4</v>
      </c>
      <c r="J141" s="30" t="s">
        <v>19</v>
      </c>
    </row>
    <row r="142" spans="1:10" s="5" customFormat="1" x14ac:dyDescent="0.3">
      <c r="A142" s="10">
        <v>139</v>
      </c>
      <c r="B142" s="20" t="s">
        <v>11</v>
      </c>
      <c r="C142" s="21">
        <f t="shared" ref="C142:C145" si="67">D142+E142+F142+G142+H142</f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17" t="s">
        <v>10</v>
      </c>
      <c r="J142" s="21"/>
    </row>
    <row r="143" spans="1:10" s="5" customFormat="1" x14ac:dyDescent="0.3">
      <c r="A143" s="10">
        <v>140</v>
      </c>
      <c r="B143" s="15" t="s">
        <v>12</v>
      </c>
      <c r="C143" s="21">
        <f t="shared" si="67"/>
        <v>6000</v>
      </c>
      <c r="D143" s="21">
        <v>0</v>
      </c>
      <c r="E143" s="21">
        <v>6000</v>
      </c>
      <c r="F143" s="21">
        <v>0</v>
      </c>
      <c r="G143" s="21">
        <v>0</v>
      </c>
      <c r="H143" s="21">
        <v>0</v>
      </c>
      <c r="I143" s="17" t="s">
        <v>10</v>
      </c>
      <c r="J143" s="21"/>
    </row>
    <row r="144" spans="1:10" s="5" customFormat="1" x14ac:dyDescent="0.3">
      <c r="A144" s="10">
        <v>141</v>
      </c>
      <c r="B144" s="15" t="s">
        <v>13</v>
      </c>
      <c r="C144" s="21">
        <f t="shared" si="67"/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17" t="s">
        <v>10</v>
      </c>
      <c r="J144" s="21"/>
    </row>
    <row r="145" spans="1:10" s="5" customFormat="1" x14ac:dyDescent="0.3">
      <c r="A145" s="10">
        <v>142</v>
      </c>
      <c r="B145" s="15" t="s">
        <v>14</v>
      </c>
      <c r="C145" s="21">
        <f t="shared" si="67"/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17" t="s">
        <v>10</v>
      </c>
      <c r="J145" s="21"/>
    </row>
  </sheetData>
  <mergeCells count="9">
    <mergeCell ref="B55:J55"/>
    <mergeCell ref="A4:J4"/>
    <mergeCell ref="A5:J5"/>
    <mergeCell ref="A6:A7"/>
    <mergeCell ref="B6:B7"/>
    <mergeCell ref="I6:I7"/>
    <mergeCell ref="J6:J7"/>
    <mergeCell ref="C6:H6"/>
    <mergeCell ref="B24:J24"/>
  </mergeCells>
  <pageMargins left="0.19685039370078741" right="0.19685039370078741" top="0.31496062992125984" bottom="0.31496062992125984" header="0.39370078740157483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мероприятий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Ivaschenko</dc:creator>
  <cp:lastModifiedBy>Ivaschenko</cp:lastModifiedBy>
  <cp:lastPrinted>2017-10-23T09:28:30Z</cp:lastPrinted>
  <dcterms:created xsi:type="dcterms:W3CDTF">2015-04-21T11:05:57Z</dcterms:created>
  <dcterms:modified xsi:type="dcterms:W3CDTF">2017-10-30T10:47:08Z</dcterms:modified>
</cp:coreProperties>
</file>